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T:\Verordnungen und Stoffbeschränkungen\AMRT\"/>
    </mc:Choice>
  </mc:AlternateContent>
  <xr:revisionPtr revIDLastSave="0" documentId="13_ncr:1_{86EFDD2A-614F-4CDB-BF07-EF241C8CE6F0}" xr6:coauthVersionLast="47" xr6:coauthVersionMax="47" xr10:uidLastSave="{00000000-0000-0000-0000-000000000000}"/>
  <workbookProtection workbookAlgorithmName="SHA-512" workbookHashValue="ZjwGZQwMGEs9IsVOauGnUt3gyCvSVCkUctzc8h5SHw4XS6BXJ8nU6o2LleTqZK93/P+J26QfKa/uUmux9nhkxw==" workbookSaltValue="w2SIXLUi7nvZYqWk2ReNgQ==" workbookSpinCount="100000" lockStructure="1"/>
  <bookViews>
    <workbookView xWindow="8690" yWindow="0" windowWidth="29900" windowHeight="20880" activeTab="3"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0" l="1"/>
  <c r="K6"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38" i="20"/>
  <c r="K38" i="20"/>
  <c r="J39" i="20"/>
  <c r="K39" i="20"/>
  <c r="J40" i="20"/>
  <c r="K40" i="20"/>
  <c r="J41" i="20"/>
  <c r="K41" i="20"/>
  <c r="J42" i="20"/>
  <c r="K42" i="20"/>
  <c r="J43" i="20"/>
  <c r="K43" i="20"/>
  <c r="J44" i="20"/>
  <c r="K44" i="20"/>
  <c r="J45" i="20"/>
  <c r="K45" i="20"/>
  <c r="J46" i="20"/>
  <c r="K46" i="20"/>
  <c r="J47" i="20"/>
  <c r="K47" i="20"/>
  <c r="J48" i="20"/>
  <c r="K48" i="20"/>
  <c r="J49" i="20"/>
  <c r="K49" i="20"/>
  <c r="J50" i="20"/>
  <c r="K50" i="20"/>
  <c r="J51" i="20"/>
  <c r="K51" i="20"/>
  <c r="J52" i="20"/>
  <c r="K52" i="20"/>
  <c r="J53" i="20"/>
  <c r="K53" i="20"/>
  <c r="J54" i="20"/>
  <c r="K54" i="20"/>
  <c r="J55" i="20"/>
  <c r="K55" i="20"/>
  <c r="J56" i="20"/>
  <c r="K56" i="20"/>
  <c r="J57" i="20"/>
  <c r="K57" i="20"/>
  <c r="J58" i="20"/>
  <c r="K58" i="20"/>
  <c r="J59" i="20"/>
  <c r="K59" i="20"/>
  <c r="J60" i="20"/>
  <c r="K60" i="20"/>
  <c r="J61" i="20"/>
  <c r="K61" i="20"/>
  <c r="J62" i="20"/>
  <c r="K62" i="20"/>
  <c r="J63" i="20"/>
  <c r="K63" i="20"/>
  <c r="J64" i="20"/>
  <c r="K64" i="20"/>
  <c r="J65" i="20"/>
  <c r="K65" i="20"/>
  <c r="J66" i="20"/>
  <c r="K66" i="20"/>
  <c r="J67" i="20"/>
  <c r="K67" i="20"/>
  <c r="J68" i="20"/>
  <c r="K68" i="20"/>
  <c r="J69" i="20"/>
  <c r="K69" i="20"/>
  <c r="J70" i="20"/>
  <c r="K70" i="20"/>
  <c r="J71" i="20"/>
  <c r="K71" i="20"/>
  <c r="J72" i="20"/>
  <c r="K72" i="20"/>
  <c r="J73" i="20"/>
  <c r="K73" i="20"/>
  <c r="J74" i="20"/>
  <c r="K74" i="20"/>
  <c r="J75" i="20"/>
  <c r="K75" i="20"/>
  <c r="J76" i="20"/>
  <c r="K76" i="20"/>
  <c r="J77" i="20"/>
  <c r="K77" i="20"/>
  <c r="J78" i="20"/>
  <c r="K78" i="20"/>
  <c r="J79" i="20"/>
  <c r="K79" i="20"/>
  <c r="J80" i="20"/>
  <c r="K80" i="20"/>
  <c r="J81" i="20"/>
  <c r="K81" i="20"/>
  <c r="J82" i="20"/>
  <c r="K82" i="20"/>
  <c r="J83" i="20"/>
  <c r="K83" i="20"/>
  <c r="J84" i="20"/>
  <c r="K84" i="20"/>
  <c r="J85" i="20"/>
  <c r="K85" i="20"/>
  <c r="J86" i="20"/>
  <c r="K86" i="20"/>
  <c r="J87" i="20"/>
  <c r="K87" i="20"/>
  <c r="J88" i="20"/>
  <c r="K88" i="20"/>
  <c r="J89" i="20"/>
  <c r="K89" i="20"/>
  <c r="J90" i="20"/>
  <c r="K90" i="20"/>
  <c r="J91" i="20"/>
  <c r="K91" i="20"/>
  <c r="J92" i="20"/>
  <c r="K92" i="20"/>
  <c r="J93" i="20"/>
  <c r="K93" i="20"/>
  <c r="J94" i="20"/>
  <c r="K94" i="20"/>
  <c r="J95" i="20"/>
  <c r="K95" i="20"/>
  <c r="J96" i="20"/>
  <c r="K96" i="20"/>
  <c r="J97" i="20"/>
  <c r="K97" i="20"/>
  <c r="J98" i="20"/>
  <c r="K98" i="20"/>
  <c r="J99" i="20"/>
  <c r="K99" i="20"/>
  <c r="J100" i="20"/>
  <c r="K100" i="20"/>
  <c r="J101" i="20"/>
  <c r="K101" i="20"/>
  <c r="J102" i="20"/>
  <c r="K102" i="20"/>
  <c r="J103" i="20"/>
  <c r="K103" i="20"/>
  <c r="J104" i="20"/>
  <c r="K104" i="20"/>
  <c r="J105" i="20"/>
  <c r="K105" i="20"/>
  <c r="J106" i="20"/>
  <c r="K106" i="20"/>
  <c r="J107" i="20"/>
  <c r="K107" i="20"/>
  <c r="J108" i="20"/>
  <c r="K108" i="20"/>
  <c r="J109" i="20"/>
  <c r="K109" i="20"/>
  <c r="J110" i="20"/>
  <c r="K110" i="20"/>
  <c r="J111" i="20"/>
  <c r="K111" i="20"/>
  <c r="J112" i="20"/>
  <c r="K112" i="20"/>
  <c r="J113" i="20"/>
  <c r="K113" i="20"/>
  <c r="J114" i="20"/>
  <c r="K114" i="20"/>
  <c r="J115" i="20"/>
  <c r="K115" i="20"/>
  <c r="J116" i="20"/>
  <c r="K116" i="20"/>
  <c r="J117" i="20"/>
  <c r="K117" i="20"/>
  <c r="J118" i="20"/>
  <c r="K118" i="20"/>
  <c r="J119" i="20"/>
  <c r="K119" i="20"/>
  <c r="J120" i="20"/>
  <c r="K120" i="20"/>
  <c r="J121" i="20"/>
  <c r="K121" i="20"/>
  <c r="J122" i="20"/>
  <c r="K122" i="20"/>
  <c r="J123" i="20"/>
  <c r="K123" i="20"/>
  <c r="J124" i="20"/>
  <c r="K124" i="20"/>
  <c r="J125" i="20"/>
  <c r="K125" i="20"/>
  <c r="J126" i="20"/>
  <c r="K126" i="20"/>
  <c r="J127" i="20"/>
  <c r="K127" i="20"/>
  <c r="J128" i="20"/>
  <c r="K128" i="20"/>
  <c r="J129" i="20"/>
  <c r="K129" i="20"/>
  <c r="J130" i="20"/>
  <c r="K130" i="20"/>
  <c r="J131" i="20"/>
  <c r="K131" i="20"/>
  <c r="J132" i="20"/>
  <c r="K132" i="20"/>
  <c r="J133" i="20"/>
  <c r="K133" i="20"/>
  <c r="J134" i="20"/>
  <c r="K134" i="20"/>
  <c r="J135" i="20"/>
  <c r="K135" i="20"/>
  <c r="J136" i="20"/>
  <c r="K136" i="20"/>
  <c r="J137" i="20"/>
  <c r="K137" i="20"/>
  <c r="J138" i="20"/>
  <c r="K138" i="20"/>
  <c r="J139" i="20"/>
  <c r="K139" i="20"/>
  <c r="J140" i="20"/>
  <c r="K140" i="20"/>
  <c r="J141" i="20"/>
  <c r="K141" i="20"/>
  <c r="J142" i="20"/>
  <c r="K142" i="20"/>
  <c r="J143" i="20"/>
  <c r="K143" i="20"/>
  <c r="J144" i="20"/>
  <c r="K144" i="20"/>
  <c r="J145" i="20"/>
  <c r="K145" i="20"/>
  <c r="J146" i="20"/>
  <c r="K146" i="20"/>
  <c r="J147" i="20"/>
  <c r="K147" i="20"/>
  <c r="J148" i="20"/>
  <c r="K148" i="20"/>
  <c r="J149" i="20"/>
  <c r="K149" i="20"/>
  <c r="J150" i="20"/>
  <c r="K150" i="20"/>
  <c r="J151" i="20"/>
  <c r="K151" i="20"/>
  <c r="J152" i="20"/>
  <c r="K152" i="20"/>
  <c r="J153" i="20"/>
  <c r="K153" i="20"/>
  <c r="J154" i="20"/>
  <c r="K154" i="20"/>
  <c r="J155" i="20"/>
  <c r="K155" i="20"/>
  <c r="J156" i="20"/>
  <c r="K156" i="20"/>
  <c r="J157" i="20"/>
  <c r="K157" i="20"/>
  <c r="J158" i="20"/>
  <c r="K158" i="20"/>
  <c r="J159" i="20"/>
  <c r="K159" i="20"/>
  <c r="J160" i="20"/>
  <c r="K160" i="20"/>
  <c r="J161" i="20"/>
  <c r="K161" i="20"/>
  <c r="J162" i="20"/>
  <c r="K162" i="20"/>
  <c r="J163" i="20"/>
  <c r="K163" i="20"/>
  <c r="J164" i="20"/>
  <c r="K164" i="20"/>
  <c r="J165" i="20"/>
  <c r="K165" i="20"/>
  <c r="J166" i="20"/>
  <c r="K166" i="20"/>
  <c r="J167" i="20"/>
  <c r="K167" i="20"/>
  <c r="J168" i="20"/>
  <c r="K168" i="20"/>
  <c r="J169" i="20"/>
  <c r="K169" i="20"/>
  <c r="J170" i="20"/>
  <c r="K170" i="20"/>
  <c r="J171" i="20"/>
  <c r="K171" i="20"/>
  <c r="J172" i="20"/>
  <c r="K172" i="20"/>
  <c r="J173" i="20"/>
  <c r="K173" i="20"/>
  <c r="J174" i="20"/>
  <c r="K174" i="20"/>
  <c r="J175" i="20"/>
  <c r="K175" i="20"/>
  <c r="J176" i="20"/>
  <c r="K176" i="20"/>
  <c r="J177" i="20"/>
  <c r="K177" i="20"/>
  <c r="J178" i="20"/>
  <c r="K178" i="20"/>
  <c r="J179" i="20"/>
  <c r="K179" i="20"/>
  <c r="J180" i="20"/>
  <c r="K180" i="20"/>
  <c r="J181" i="20"/>
  <c r="K181" i="20"/>
  <c r="J182" i="20"/>
  <c r="K182" i="20"/>
  <c r="J183" i="20"/>
  <c r="K183" i="20"/>
  <c r="J184" i="20"/>
  <c r="K184" i="20"/>
  <c r="J185" i="20"/>
  <c r="K185" i="20"/>
  <c r="J186" i="20"/>
  <c r="K186" i="20"/>
  <c r="J187" i="20"/>
  <c r="K187" i="20"/>
  <c r="J188" i="20"/>
  <c r="K188" i="20"/>
  <c r="J189" i="20"/>
  <c r="K189" i="20"/>
  <c r="J190" i="20"/>
  <c r="K190" i="20"/>
  <c r="J191" i="20"/>
  <c r="K191" i="20"/>
  <c r="J192" i="20"/>
  <c r="K192" i="20"/>
  <c r="J193" i="20"/>
  <c r="K193" i="20"/>
  <c r="J194" i="20"/>
  <c r="K194" i="20"/>
  <c r="J195" i="20"/>
  <c r="K195" i="20"/>
  <c r="J196" i="20"/>
  <c r="K196" i="20"/>
  <c r="J197" i="20"/>
  <c r="K197" i="20"/>
  <c r="J198" i="20"/>
  <c r="K198" i="20"/>
  <c r="J199" i="20"/>
  <c r="K199" i="20"/>
  <c r="J200" i="20"/>
  <c r="K200" i="20"/>
  <c r="J201" i="20"/>
  <c r="K201" i="20"/>
  <c r="J202" i="20"/>
  <c r="K202" i="20"/>
  <c r="J203" i="20"/>
  <c r="K203" i="20"/>
  <c r="J204" i="20"/>
  <c r="K204" i="20"/>
  <c r="J205" i="20"/>
  <c r="K205" i="20"/>
  <c r="J206" i="20"/>
  <c r="K206" i="20"/>
  <c r="J207" i="20"/>
  <c r="K207" i="20"/>
  <c r="J208" i="20"/>
  <c r="K208" i="20"/>
  <c r="J209" i="20"/>
  <c r="K209" i="20"/>
  <c r="J210" i="20"/>
  <c r="K210" i="20"/>
  <c r="J211" i="20"/>
  <c r="K211" i="20"/>
  <c r="J212" i="20"/>
  <c r="K212" i="20"/>
  <c r="J213" i="20"/>
  <c r="K213" i="20"/>
  <c r="J214" i="20"/>
  <c r="K214" i="20"/>
  <c r="J215" i="20"/>
  <c r="K215" i="20"/>
  <c r="J216" i="20"/>
  <c r="K216" i="20"/>
  <c r="J217" i="20"/>
  <c r="K217" i="20"/>
  <c r="J218" i="20"/>
  <c r="K218" i="20"/>
  <c r="J219" i="20"/>
  <c r="K219" i="20"/>
  <c r="J220" i="20"/>
  <c r="K220" i="20"/>
  <c r="J221" i="20"/>
  <c r="K221" i="20"/>
  <c r="J222" i="20"/>
  <c r="K222" i="20"/>
  <c r="J223" i="20"/>
  <c r="K223" i="20"/>
  <c r="J224" i="20"/>
  <c r="K224" i="20"/>
  <c r="J225" i="20"/>
  <c r="K225" i="20"/>
  <c r="J226" i="20"/>
  <c r="K226" i="20"/>
  <c r="J227" i="20"/>
  <c r="K227" i="20"/>
  <c r="J228" i="20"/>
  <c r="K228" i="20"/>
  <c r="J229" i="20"/>
  <c r="K229" i="20"/>
  <c r="J230" i="20"/>
  <c r="K230" i="20"/>
  <c r="J231" i="20"/>
  <c r="K231" i="20"/>
  <c r="J232" i="20"/>
  <c r="K232" i="20"/>
  <c r="J233" i="20"/>
  <c r="K233" i="20"/>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c r="D9" i="9"/>
  <c r="D8" i="9"/>
  <c r="B15" i="2"/>
  <c r="A8" i="9"/>
  <c r="B14" i="2"/>
  <c r="B21" i="2"/>
  <c r="A10" i="9"/>
  <c r="B20" i="2"/>
  <c r="A9" i="9"/>
  <c r="B22" i="2"/>
  <c r="C9" i="9"/>
  <c r="A1" i="20"/>
  <c r="B20" i="7"/>
  <c r="B7" i="4"/>
  <c r="B8" i="4"/>
  <c r="C7" i="4"/>
  <c r="C8" i="4"/>
  <c r="C9" i="4"/>
  <c r="Y5" i="4"/>
  <c r="A10" i="6"/>
  <c r="C4" i="4"/>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F51" i="9"/>
  <c r="Y6" i="4"/>
  <c r="E6" i="4"/>
  <c r="Y7" i="4"/>
  <c r="E7" i="4"/>
  <c r="Y8" i="4"/>
  <c r="E8" i="4"/>
  <c r="Y9" i="4"/>
  <c r="E9" i="4"/>
  <c r="Y10" i="4"/>
  <c r="E10" i="4"/>
  <c r="Y11" i="4"/>
  <c r="E11" i="4"/>
  <c r="Y12" i="4"/>
  <c r="E12" i="4"/>
  <c r="Y13" i="4"/>
  <c r="E13" i="4"/>
  <c r="Y14" i="4"/>
  <c r="E14" i="4"/>
  <c r="Y15" i="4"/>
  <c r="E15" i="4"/>
  <c r="Y16" i="4"/>
  <c r="E16" i="4"/>
  <c r="Y17" i="4"/>
  <c r="E17" i="4"/>
  <c r="Y18" i="4"/>
  <c r="E18" i="4"/>
  <c r="Y19" i="4"/>
  <c r="E19" i="4"/>
  <c r="Y20" i="4"/>
  <c r="E20" i="4"/>
  <c r="Y21" i="4"/>
  <c r="E21" i="4"/>
  <c r="Y22" i="4"/>
  <c r="E22" i="4"/>
  <c r="Y23" i="4"/>
  <c r="E23" i="4"/>
  <c r="Y24" i="4"/>
  <c r="E24" i="4"/>
  <c r="Y25" i="4"/>
  <c r="E25" i="4"/>
  <c r="Y26" i="4"/>
  <c r="E26" i="4"/>
  <c r="Y27" i="4"/>
  <c r="E27" i="4"/>
  <c r="Y28" i="4"/>
  <c r="E28" i="4"/>
  <c r="Y29" i="4"/>
  <c r="E29" i="4"/>
  <c r="Y30" i="4"/>
  <c r="E30" i="4"/>
  <c r="Y31" i="4"/>
  <c r="E31" i="4"/>
  <c r="Y32" i="4"/>
  <c r="E32" i="4"/>
  <c r="Y33" i="4"/>
  <c r="E33" i="4"/>
  <c r="Y34" i="4"/>
  <c r="E34" i="4"/>
  <c r="Y35" i="4"/>
  <c r="E35" i="4"/>
  <c r="Y36" i="4"/>
  <c r="E36" i="4"/>
  <c r="Y37" i="4"/>
  <c r="E37" i="4"/>
  <c r="Y38" i="4"/>
  <c r="E38" i="4"/>
  <c r="Y39" i="4"/>
  <c r="E39" i="4"/>
  <c r="Y40" i="4"/>
  <c r="E40" i="4"/>
  <c r="Y41" i="4"/>
  <c r="E41" i="4"/>
  <c r="Y42" i="4"/>
  <c r="E42" i="4"/>
  <c r="Y43" i="4"/>
  <c r="E43" i="4"/>
  <c r="Y44" i="4"/>
  <c r="E44" i="4"/>
  <c r="Y45" i="4"/>
  <c r="E45" i="4"/>
  <c r="Y46" i="4"/>
  <c r="E46" i="4"/>
  <c r="Y47" i="4"/>
  <c r="E47" i="4"/>
  <c r="Y48" i="4"/>
  <c r="E48" i="4"/>
  <c r="Y49" i="4"/>
  <c r="E49" i="4"/>
  <c r="Y50" i="4"/>
  <c r="E50" i="4"/>
  <c r="Y51" i="4"/>
  <c r="E51" i="4"/>
  <c r="Y52" i="4"/>
  <c r="E52" i="4"/>
  <c r="Y53" i="4"/>
  <c r="E53" i="4"/>
  <c r="Y54" i="4"/>
  <c r="E54" i="4"/>
  <c r="Y55" i="4"/>
  <c r="E55" i="4"/>
  <c r="Y56" i="4"/>
  <c r="E56" i="4"/>
  <c r="Y57" i="4"/>
  <c r="E57" i="4"/>
  <c r="Y58" i="4"/>
  <c r="E58" i="4"/>
  <c r="Y59" i="4"/>
  <c r="E59" i="4"/>
  <c r="Y60" i="4"/>
  <c r="E60" i="4"/>
  <c r="Y61" i="4"/>
  <c r="E61" i="4"/>
  <c r="Y62" i="4"/>
  <c r="E62" i="4"/>
  <c r="Y63" i="4"/>
  <c r="E63" i="4"/>
  <c r="Y64" i="4"/>
  <c r="E64" i="4"/>
  <c r="Y65" i="4"/>
  <c r="E65" i="4"/>
  <c r="Y66" i="4"/>
  <c r="E66" i="4"/>
  <c r="Y67" i="4"/>
  <c r="E67" i="4"/>
  <c r="Y68" i="4"/>
  <c r="E68" i="4"/>
  <c r="Y69" i="4"/>
  <c r="E69" i="4"/>
  <c r="Y70" i="4"/>
  <c r="E70" i="4"/>
  <c r="Y71" i="4"/>
  <c r="E71" i="4"/>
  <c r="Y72" i="4"/>
  <c r="E72" i="4"/>
  <c r="Y73" i="4"/>
  <c r="E73" i="4"/>
  <c r="Y74" i="4"/>
  <c r="E74" i="4"/>
  <c r="Y75" i="4"/>
  <c r="E75" i="4"/>
  <c r="Y76" i="4"/>
  <c r="E76" i="4"/>
  <c r="Y77" i="4"/>
  <c r="E77" i="4"/>
  <c r="Y78" i="4"/>
  <c r="E78" i="4"/>
  <c r="Y79" i="4"/>
  <c r="E79" i="4"/>
  <c r="Y80" i="4"/>
  <c r="E80" i="4"/>
  <c r="Y81" i="4"/>
  <c r="E81" i="4"/>
  <c r="Y82" i="4"/>
  <c r="E82" i="4"/>
  <c r="Y83" i="4"/>
  <c r="E83" i="4"/>
  <c r="Y84" i="4"/>
  <c r="E84" i="4"/>
  <c r="Y85" i="4"/>
  <c r="E85" i="4"/>
  <c r="Y86" i="4"/>
  <c r="E86" i="4"/>
  <c r="Y87" i="4"/>
  <c r="E87" i="4"/>
  <c r="Y88" i="4"/>
  <c r="E88" i="4"/>
  <c r="Y89" i="4"/>
  <c r="E89" i="4"/>
  <c r="Y90" i="4"/>
  <c r="E90" i="4"/>
  <c r="Y91" i="4"/>
  <c r="E91" i="4"/>
  <c r="Y92" i="4"/>
  <c r="E92" i="4"/>
  <c r="Y93" i="4"/>
  <c r="E93" i="4"/>
  <c r="Y94" i="4"/>
  <c r="E94" i="4"/>
  <c r="Y95" i="4"/>
  <c r="E95" i="4"/>
  <c r="Y96" i="4"/>
  <c r="E96" i="4"/>
  <c r="Y97" i="4"/>
  <c r="E97" i="4"/>
  <c r="Y98" i="4"/>
  <c r="E98" i="4"/>
  <c r="Y99" i="4"/>
  <c r="E99" i="4"/>
  <c r="Y100" i="4"/>
  <c r="E100" i="4"/>
  <c r="Y101" i="4"/>
  <c r="E101" i="4"/>
  <c r="Y102" i="4"/>
  <c r="E102" i="4"/>
  <c r="Y103" i="4"/>
  <c r="E103" i="4"/>
  <c r="Y104" i="4"/>
  <c r="E104" i="4"/>
  <c r="Y105" i="4"/>
  <c r="E105" i="4"/>
  <c r="Y106" i="4"/>
  <c r="E106" i="4"/>
  <c r="Y107" i="4"/>
  <c r="E107" i="4"/>
  <c r="Y108" i="4"/>
  <c r="E108" i="4"/>
  <c r="Y109" i="4"/>
  <c r="E109" i="4"/>
  <c r="Y110" i="4"/>
  <c r="E110" i="4"/>
  <c r="Y111" i="4"/>
  <c r="E111" i="4"/>
  <c r="Y112" i="4"/>
  <c r="E112" i="4"/>
  <c r="Y113" i="4"/>
  <c r="E113" i="4"/>
  <c r="Y114" i="4"/>
  <c r="E114" i="4"/>
  <c r="Y115" i="4"/>
  <c r="E115" i="4"/>
  <c r="Y116" i="4"/>
  <c r="E116" i="4"/>
  <c r="Y117" i="4"/>
  <c r="E117" i="4"/>
  <c r="Y118" i="4"/>
  <c r="E118" i="4"/>
  <c r="Y119" i="4"/>
  <c r="E119" i="4"/>
  <c r="Y120" i="4"/>
  <c r="E120" i="4"/>
  <c r="Y121" i="4"/>
  <c r="E121" i="4"/>
  <c r="Y122" i="4"/>
  <c r="E122" i="4"/>
  <c r="Y123" i="4"/>
  <c r="E123" i="4"/>
  <c r="Y124" i="4"/>
  <c r="E124" i="4"/>
  <c r="Y125" i="4"/>
  <c r="E125" i="4"/>
  <c r="Y126" i="4"/>
  <c r="E126" i="4"/>
  <c r="Y127" i="4"/>
  <c r="E127" i="4"/>
  <c r="Y128" i="4"/>
  <c r="E128" i="4"/>
  <c r="Y129" i="4"/>
  <c r="E129" i="4"/>
  <c r="Y130" i="4"/>
  <c r="E130" i="4"/>
  <c r="Y131" i="4"/>
  <c r="E131" i="4"/>
  <c r="Y132" i="4"/>
  <c r="E132" i="4"/>
  <c r="Y133" i="4"/>
  <c r="E133" i="4"/>
  <c r="Y134" i="4"/>
  <c r="E134" i="4"/>
  <c r="Y135" i="4"/>
  <c r="E135" i="4"/>
  <c r="Y136" i="4"/>
  <c r="E136" i="4"/>
  <c r="Y137" i="4"/>
  <c r="E137" i="4"/>
  <c r="Y138" i="4"/>
  <c r="E138" i="4"/>
  <c r="Y139" i="4"/>
  <c r="E139" i="4"/>
  <c r="Y140" i="4"/>
  <c r="E140" i="4"/>
  <c r="Y141" i="4"/>
  <c r="E141" i="4"/>
  <c r="Y142" i="4"/>
  <c r="E142" i="4"/>
  <c r="Y143" i="4"/>
  <c r="E143" i="4"/>
  <c r="Y144" i="4"/>
  <c r="E144" i="4"/>
  <c r="Y145" i="4"/>
  <c r="E145" i="4"/>
  <c r="Y146" i="4"/>
  <c r="E146" i="4"/>
  <c r="Y147" i="4"/>
  <c r="E147" i="4"/>
  <c r="Y148" i="4"/>
  <c r="E148" i="4"/>
  <c r="Y149" i="4"/>
  <c r="E149" i="4"/>
  <c r="Y150" i="4"/>
  <c r="E150" i="4"/>
  <c r="Y151" i="4"/>
  <c r="E151" i="4"/>
  <c r="Y152" i="4"/>
  <c r="E152" i="4"/>
  <c r="Y153" i="4"/>
  <c r="E153" i="4"/>
  <c r="Y154" i="4"/>
  <c r="E154" i="4"/>
  <c r="Y155" i="4"/>
  <c r="E155" i="4"/>
  <c r="Y156" i="4"/>
  <c r="E156" i="4"/>
  <c r="Y157" i="4"/>
  <c r="E157" i="4"/>
  <c r="Y158" i="4"/>
  <c r="E158" i="4"/>
  <c r="Y159" i="4"/>
  <c r="E159" i="4"/>
  <c r="Y160" i="4"/>
  <c r="E160" i="4"/>
  <c r="Y161" i="4"/>
  <c r="E161" i="4"/>
  <c r="Y162" i="4"/>
  <c r="E162" i="4"/>
  <c r="Y163" i="4"/>
  <c r="E163" i="4"/>
  <c r="Y164" i="4"/>
  <c r="E164" i="4"/>
  <c r="Y165" i="4"/>
  <c r="E165" i="4"/>
  <c r="Y166" i="4"/>
  <c r="E166" i="4"/>
  <c r="Y167" i="4"/>
  <c r="E167" i="4"/>
  <c r="Y168" i="4"/>
  <c r="E168" i="4"/>
  <c r="Y169" i="4"/>
  <c r="E169" i="4"/>
  <c r="Y170" i="4"/>
  <c r="E170" i="4"/>
  <c r="Y171" i="4"/>
  <c r="E171" i="4"/>
  <c r="Y172" i="4"/>
  <c r="E172" i="4"/>
  <c r="Y173" i="4"/>
  <c r="E173" i="4"/>
  <c r="Y174" i="4"/>
  <c r="E174" i="4"/>
  <c r="Y175" i="4"/>
  <c r="E175" i="4"/>
  <c r="Y176" i="4"/>
  <c r="E176" i="4"/>
  <c r="Y177" i="4"/>
  <c r="E177" i="4"/>
  <c r="Y178" i="4"/>
  <c r="E178" i="4"/>
  <c r="Y179" i="4"/>
  <c r="E179" i="4"/>
  <c r="Y180" i="4"/>
  <c r="E180" i="4"/>
  <c r="Y181" i="4"/>
  <c r="E181" i="4"/>
  <c r="Y182" i="4"/>
  <c r="E182" i="4"/>
  <c r="Y183" i="4"/>
  <c r="E183" i="4"/>
  <c r="Y184" i="4"/>
  <c r="E184" i="4"/>
  <c r="Y185" i="4"/>
  <c r="E185" i="4"/>
  <c r="Y186" i="4"/>
  <c r="E186" i="4"/>
  <c r="Y187" i="4"/>
  <c r="E187" i="4"/>
  <c r="Y188" i="4"/>
  <c r="E188" i="4"/>
  <c r="Y189" i="4"/>
  <c r="E189" i="4"/>
  <c r="Y190" i="4"/>
  <c r="E190" i="4"/>
  <c r="Y191" i="4"/>
  <c r="E191" i="4"/>
  <c r="Y192" i="4"/>
  <c r="E192" i="4"/>
  <c r="Y193" i="4"/>
  <c r="E193" i="4"/>
  <c r="Y194" i="4"/>
  <c r="E194" i="4"/>
  <c r="Y195" i="4"/>
  <c r="E195" i="4"/>
  <c r="Y196" i="4"/>
  <c r="E196" i="4"/>
  <c r="Y197" i="4"/>
  <c r="E197" i="4"/>
  <c r="Y198" i="4"/>
  <c r="E198" i="4"/>
  <c r="Y199" i="4"/>
  <c r="E199" i="4"/>
  <c r="Y200" i="4"/>
  <c r="E200" i="4"/>
  <c r="Y201" i="4"/>
  <c r="E201" i="4"/>
  <c r="Y202" i="4"/>
  <c r="E202" i="4"/>
  <c r="Y203" i="4"/>
  <c r="E203" i="4"/>
  <c r="Y204" i="4"/>
  <c r="E204" i="4"/>
  <c r="Y205" i="4"/>
  <c r="E205" i="4"/>
  <c r="Y206" i="4"/>
  <c r="E206" i="4"/>
  <c r="Y207" i="4"/>
  <c r="E207" i="4"/>
  <c r="Y208" i="4"/>
  <c r="E208" i="4"/>
  <c r="Y209" i="4"/>
  <c r="E209" i="4"/>
  <c r="Y210" i="4"/>
  <c r="E210" i="4"/>
  <c r="Y211" i="4"/>
  <c r="E211" i="4"/>
  <c r="Y212" i="4"/>
  <c r="E212" i="4"/>
  <c r="Y213" i="4"/>
  <c r="E213" i="4"/>
  <c r="Y214" i="4"/>
  <c r="E214" i="4"/>
  <c r="Y215" i="4"/>
  <c r="E215" i="4"/>
  <c r="Y216" i="4"/>
  <c r="E216" i="4"/>
  <c r="Y217" i="4"/>
  <c r="E217" i="4"/>
  <c r="Y218" i="4"/>
  <c r="E218" i="4"/>
  <c r="Y219" i="4"/>
  <c r="E219" i="4"/>
  <c r="Y220" i="4"/>
  <c r="E220" i="4"/>
  <c r="Y221" i="4"/>
  <c r="E221" i="4"/>
  <c r="Y222" i="4"/>
  <c r="E222" i="4"/>
  <c r="Y223" i="4"/>
  <c r="E223" i="4"/>
  <c r="Y224" i="4"/>
  <c r="E224" i="4"/>
  <c r="Y225" i="4"/>
  <c r="E225" i="4"/>
  <c r="Y226" i="4"/>
  <c r="E226" i="4"/>
  <c r="Y227" i="4"/>
  <c r="E227" i="4"/>
  <c r="Y228" i="4"/>
  <c r="E228" i="4"/>
  <c r="Y229" i="4"/>
  <c r="E229" i="4"/>
  <c r="Y230" i="4"/>
  <c r="E230" i="4"/>
  <c r="Y231" i="4"/>
  <c r="E231" i="4"/>
  <c r="Y232" i="4"/>
  <c r="E232" i="4"/>
  <c r="Y233" i="4"/>
  <c r="E233" i="4"/>
  <c r="Y234" i="4"/>
  <c r="E234" i="4"/>
  <c r="Y235" i="4"/>
  <c r="E235" i="4"/>
  <c r="Y236" i="4"/>
  <c r="E236" i="4"/>
  <c r="Y237" i="4"/>
  <c r="E237" i="4"/>
  <c r="Y238" i="4"/>
  <c r="E238" i="4"/>
  <c r="Y239" i="4"/>
  <c r="E239" i="4"/>
  <c r="Y240" i="4"/>
  <c r="E240" i="4"/>
  <c r="Y241" i="4"/>
  <c r="E241" i="4"/>
  <c r="Y242" i="4"/>
  <c r="E242" i="4"/>
  <c r="Y243" i="4"/>
  <c r="E243" i="4"/>
  <c r="Y244" i="4"/>
  <c r="E244" i="4"/>
  <c r="Y245" i="4"/>
  <c r="E245" i="4"/>
  <c r="Y246" i="4"/>
  <c r="E246" i="4"/>
  <c r="Y247" i="4"/>
  <c r="E247" i="4"/>
  <c r="Y248" i="4"/>
  <c r="E248" i="4"/>
  <c r="Y249" i="4"/>
  <c r="E249" i="4"/>
  <c r="Y250" i="4"/>
  <c r="E250" i="4"/>
  <c r="Y251" i="4"/>
  <c r="E251" i="4"/>
  <c r="Y252" i="4"/>
  <c r="E252" i="4"/>
  <c r="Y253" i="4"/>
  <c r="E253" i="4"/>
  <c r="Y254" i="4"/>
  <c r="E254" i="4"/>
  <c r="Y255" i="4"/>
  <c r="E255" i="4"/>
  <c r="Y256" i="4"/>
  <c r="E256" i="4"/>
  <c r="Y257" i="4"/>
  <c r="E257" i="4"/>
  <c r="Y258" i="4"/>
  <c r="E258" i="4"/>
  <c r="Y259" i="4"/>
  <c r="E259" i="4"/>
  <c r="Y260" i="4"/>
  <c r="E260" i="4"/>
  <c r="Y261" i="4"/>
  <c r="E261" i="4"/>
  <c r="Y262" i="4"/>
  <c r="E262" i="4"/>
  <c r="Y263" i="4"/>
  <c r="E263" i="4"/>
  <c r="Y264" i="4"/>
  <c r="E264" i="4"/>
  <c r="Y265" i="4"/>
  <c r="E265" i="4"/>
  <c r="Y266" i="4"/>
  <c r="E266" i="4"/>
  <c r="Y267" i="4"/>
  <c r="E267" i="4"/>
  <c r="Y268" i="4"/>
  <c r="E268" i="4"/>
  <c r="Y269" i="4"/>
  <c r="E269" i="4"/>
  <c r="Y270" i="4"/>
  <c r="E270" i="4"/>
  <c r="Y271" i="4"/>
  <c r="E271" i="4"/>
  <c r="Y272" i="4"/>
  <c r="E272" i="4"/>
  <c r="Y273" i="4"/>
  <c r="E273" i="4"/>
  <c r="Y274" i="4"/>
  <c r="E274" i="4"/>
  <c r="Y275" i="4"/>
  <c r="E275" i="4"/>
  <c r="Y276" i="4"/>
  <c r="E276" i="4"/>
  <c r="Y277" i="4"/>
  <c r="E277" i="4"/>
  <c r="Y278" i="4"/>
  <c r="E278" i="4"/>
  <c r="Y279" i="4"/>
  <c r="E279" i="4"/>
  <c r="Y280" i="4"/>
  <c r="E280" i="4"/>
  <c r="Y281" i="4"/>
  <c r="E281" i="4"/>
  <c r="Y282" i="4"/>
  <c r="E282" i="4"/>
  <c r="Y283" i="4"/>
  <c r="E283" i="4"/>
  <c r="Y284" i="4"/>
  <c r="E284" i="4"/>
  <c r="Y285" i="4"/>
  <c r="E285" i="4"/>
  <c r="Y286" i="4"/>
  <c r="E286" i="4"/>
  <c r="Y287" i="4"/>
  <c r="E287" i="4"/>
  <c r="Y288" i="4"/>
  <c r="E288" i="4"/>
  <c r="Y289" i="4"/>
  <c r="E289" i="4"/>
  <c r="Y290" i="4"/>
  <c r="E290" i="4"/>
  <c r="Y291" i="4"/>
  <c r="E291" i="4"/>
  <c r="Y292" i="4"/>
  <c r="E292" i="4"/>
  <c r="Y293" i="4"/>
  <c r="E293" i="4"/>
  <c r="Y294" i="4"/>
  <c r="E294" i="4"/>
  <c r="Y295" i="4"/>
  <c r="E295" i="4"/>
  <c r="Y296" i="4"/>
  <c r="E296" i="4"/>
  <c r="Y297" i="4"/>
  <c r="E297" i="4"/>
  <c r="Y298" i="4"/>
  <c r="E298" i="4"/>
  <c r="Y299" i="4"/>
  <c r="E299" i="4"/>
  <c r="Y300" i="4"/>
  <c r="E300" i="4"/>
  <c r="Y301" i="4"/>
  <c r="E301" i="4"/>
  <c r="Y302" i="4"/>
  <c r="E302" i="4"/>
  <c r="Y303" i="4"/>
  <c r="E303" i="4"/>
  <c r="Y304" i="4"/>
  <c r="E304" i="4"/>
  <c r="Y305" i="4"/>
  <c r="E305" i="4"/>
  <c r="Y306" i="4"/>
  <c r="E306" i="4"/>
  <c r="Y307" i="4"/>
  <c r="E307" i="4"/>
  <c r="Y308" i="4"/>
  <c r="E308" i="4"/>
  <c r="Y309" i="4"/>
  <c r="E309" i="4"/>
  <c r="Y310" i="4"/>
  <c r="E310" i="4"/>
  <c r="Y311" i="4"/>
  <c r="E311" i="4"/>
  <c r="Y312" i="4"/>
  <c r="E312" i="4"/>
  <c r="Y313" i="4"/>
  <c r="E313" i="4"/>
  <c r="Y314" i="4"/>
  <c r="E314" i="4"/>
  <c r="Y315" i="4"/>
  <c r="E315" i="4"/>
  <c r="Y316" i="4"/>
  <c r="E316" i="4"/>
  <c r="Y317" i="4"/>
  <c r="E317" i="4"/>
  <c r="Y318" i="4"/>
  <c r="E318" i="4"/>
  <c r="Y319" i="4"/>
  <c r="E319" i="4"/>
  <c r="Y320" i="4"/>
  <c r="E320" i="4"/>
  <c r="Y321" i="4"/>
  <c r="E321" i="4"/>
  <c r="Y322" i="4"/>
  <c r="E322" i="4"/>
  <c r="Y323" i="4"/>
  <c r="E323" i="4"/>
  <c r="Y324" i="4"/>
  <c r="E324" i="4"/>
  <c r="Y325" i="4"/>
  <c r="E325" i="4"/>
  <c r="Y326" i="4"/>
  <c r="E326" i="4"/>
  <c r="Y327" i="4"/>
  <c r="E327" i="4"/>
  <c r="Y328" i="4"/>
  <c r="E328" i="4"/>
  <c r="Y329" i="4"/>
  <c r="E329" i="4"/>
  <c r="Y330" i="4"/>
  <c r="E330" i="4"/>
  <c r="Y331" i="4"/>
  <c r="E331" i="4"/>
  <c r="Y332" i="4"/>
  <c r="E332" i="4"/>
  <c r="Y333" i="4"/>
  <c r="E333" i="4"/>
  <c r="Y334" i="4"/>
  <c r="E334" i="4"/>
  <c r="Y335" i="4"/>
  <c r="E335" i="4"/>
  <c r="Y336" i="4"/>
  <c r="E336" i="4"/>
  <c r="Y337" i="4"/>
  <c r="E337" i="4"/>
  <c r="Y338" i="4"/>
  <c r="E338" i="4"/>
  <c r="Y339" i="4"/>
  <c r="E339" i="4"/>
  <c r="Y340" i="4"/>
  <c r="E340" i="4"/>
  <c r="Y341" i="4"/>
  <c r="E341" i="4"/>
  <c r="Y342" i="4"/>
  <c r="E342" i="4"/>
  <c r="Y343" i="4"/>
  <c r="E343" i="4"/>
  <c r="Y344" i="4"/>
  <c r="E344" i="4"/>
  <c r="Y345" i="4"/>
  <c r="E345" i="4"/>
  <c r="Y346" i="4"/>
  <c r="E346" i="4"/>
  <c r="Y347" i="4"/>
  <c r="E347" i="4"/>
  <c r="Y348" i="4"/>
  <c r="E348" i="4"/>
  <c r="Y349" i="4"/>
  <c r="E349" i="4"/>
  <c r="Y350" i="4"/>
  <c r="E350" i="4"/>
  <c r="Y351" i="4"/>
  <c r="E351" i="4"/>
  <c r="Y352" i="4"/>
  <c r="E352" i="4"/>
  <c r="Y353" i="4"/>
  <c r="E353" i="4"/>
  <c r="Y354" i="4"/>
  <c r="E354" i="4"/>
  <c r="Y355" i="4"/>
  <c r="E355" i="4"/>
  <c r="Y356" i="4"/>
  <c r="E356" i="4"/>
  <c r="Y357" i="4"/>
  <c r="E357" i="4"/>
  <c r="Y358" i="4"/>
  <c r="E358" i="4"/>
  <c r="Y359" i="4"/>
  <c r="E359" i="4"/>
  <c r="Y360" i="4"/>
  <c r="E360" i="4"/>
  <c r="Y361" i="4"/>
  <c r="E361" i="4"/>
  <c r="Y362" i="4"/>
  <c r="E362" i="4"/>
  <c r="Y363" i="4"/>
  <c r="E363" i="4"/>
  <c r="Y364" i="4"/>
  <c r="E364" i="4"/>
  <c r="Y365" i="4"/>
  <c r="E365" i="4"/>
  <c r="Y366" i="4"/>
  <c r="E366" i="4"/>
  <c r="Y367" i="4"/>
  <c r="E367" i="4"/>
  <c r="Y368" i="4"/>
  <c r="E368" i="4"/>
  <c r="Y369" i="4"/>
  <c r="E369" i="4"/>
  <c r="Y370" i="4"/>
  <c r="E370" i="4"/>
  <c r="Y371" i="4"/>
  <c r="E371" i="4"/>
  <c r="Y372" i="4"/>
  <c r="E372" i="4"/>
  <c r="Y373" i="4"/>
  <c r="E373" i="4"/>
  <c r="Y374" i="4"/>
  <c r="E374" i="4"/>
  <c r="Y375" i="4"/>
  <c r="E375" i="4"/>
  <c r="Y376" i="4"/>
  <c r="E376" i="4"/>
  <c r="Y377" i="4"/>
  <c r="E377" i="4"/>
  <c r="Y378" i="4"/>
  <c r="E378" i="4"/>
  <c r="Y379" i="4"/>
  <c r="E379" i="4"/>
  <c r="Y380" i="4"/>
  <c r="E380" i="4"/>
  <c r="Y381" i="4"/>
  <c r="E381" i="4"/>
  <c r="Y382" i="4"/>
  <c r="E382" i="4"/>
  <c r="Y383" i="4"/>
  <c r="E383" i="4"/>
  <c r="Y384" i="4"/>
  <c r="E384" i="4"/>
  <c r="Y385" i="4"/>
  <c r="E385" i="4"/>
  <c r="Y386" i="4"/>
  <c r="E386" i="4"/>
  <c r="Y387" i="4"/>
  <c r="E387" i="4"/>
  <c r="Y388" i="4"/>
  <c r="E388" i="4"/>
  <c r="Y389" i="4"/>
  <c r="E389" i="4"/>
  <c r="Y390" i="4"/>
  <c r="E390" i="4"/>
  <c r="Y391" i="4"/>
  <c r="E391" i="4"/>
  <c r="Y392" i="4"/>
  <c r="E392" i="4"/>
  <c r="Y393" i="4"/>
  <c r="E393" i="4"/>
  <c r="Y394" i="4"/>
  <c r="E394" i="4"/>
  <c r="Y395" i="4"/>
  <c r="E395" i="4"/>
  <c r="Y396" i="4"/>
  <c r="E396" i="4"/>
  <c r="Y397" i="4"/>
  <c r="E397" i="4"/>
  <c r="Y398" i="4"/>
  <c r="E398" i="4"/>
  <c r="Y399" i="4"/>
  <c r="E399" i="4"/>
  <c r="Y400" i="4"/>
  <c r="E400" i="4"/>
  <c r="Y401" i="4"/>
  <c r="E401" i="4"/>
  <c r="Y402" i="4"/>
  <c r="E402" i="4"/>
  <c r="Y403" i="4"/>
  <c r="E403" i="4"/>
  <c r="Y404" i="4"/>
  <c r="E404" i="4"/>
  <c r="Y405" i="4"/>
  <c r="E405" i="4"/>
  <c r="Y406" i="4"/>
  <c r="E406" i="4"/>
  <c r="Y407" i="4"/>
  <c r="E407" i="4"/>
  <c r="Y408" i="4"/>
  <c r="E408" i="4"/>
  <c r="Y409" i="4"/>
  <c r="E409" i="4"/>
  <c r="Y410" i="4"/>
  <c r="E410" i="4"/>
  <c r="Y411" i="4"/>
  <c r="E411" i="4"/>
  <c r="Y412" i="4"/>
  <c r="E412" i="4"/>
  <c r="Y413" i="4"/>
  <c r="E413" i="4"/>
  <c r="Y414" i="4"/>
  <c r="E414" i="4"/>
  <c r="Y415" i="4"/>
  <c r="E415" i="4"/>
  <c r="Y416" i="4"/>
  <c r="E416" i="4"/>
  <c r="Y417" i="4"/>
  <c r="E417" i="4"/>
  <c r="Y418" i="4"/>
  <c r="E418" i="4"/>
  <c r="Y419" i="4"/>
  <c r="E419" i="4"/>
  <c r="Y420" i="4"/>
  <c r="E420" i="4"/>
  <c r="Y421" i="4"/>
  <c r="E421" i="4"/>
  <c r="Y422" i="4"/>
  <c r="E422" i="4"/>
  <c r="Y423" i="4"/>
  <c r="E423" i="4"/>
  <c r="Y424" i="4"/>
  <c r="E424" i="4"/>
  <c r="Y425" i="4"/>
  <c r="E425" i="4"/>
  <c r="Y426" i="4"/>
  <c r="E426" i="4"/>
  <c r="Y427" i="4"/>
  <c r="E427" i="4"/>
  <c r="Y428" i="4"/>
  <c r="E428" i="4"/>
  <c r="Y429" i="4"/>
  <c r="E429" i="4"/>
  <c r="Y430" i="4"/>
  <c r="E430" i="4"/>
  <c r="Y431" i="4"/>
  <c r="E431" i="4"/>
  <c r="Y432" i="4"/>
  <c r="E432" i="4"/>
  <c r="Y433" i="4"/>
  <c r="E433" i="4"/>
  <c r="Y434" i="4"/>
  <c r="E434" i="4"/>
  <c r="Y435" i="4"/>
  <c r="E435" i="4"/>
  <c r="Y436" i="4"/>
  <c r="E436" i="4"/>
  <c r="Y437" i="4"/>
  <c r="E437" i="4"/>
  <c r="Y438" i="4"/>
  <c r="E438" i="4"/>
  <c r="Y439" i="4"/>
  <c r="E439" i="4"/>
  <c r="Y440" i="4"/>
  <c r="E440" i="4"/>
  <c r="Y441" i="4"/>
  <c r="E441" i="4"/>
  <c r="Y442" i="4"/>
  <c r="E442" i="4"/>
  <c r="Y443" i="4"/>
  <c r="E443" i="4"/>
  <c r="Y444" i="4"/>
  <c r="E444" i="4"/>
  <c r="Y445" i="4"/>
  <c r="E445" i="4"/>
  <c r="Y446" i="4"/>
  <c r="E446" i="4"/>
  <c r="Y447" i="4"/>
  <c r="E447" i="4"/>
  <c r="Y448" i="4"/>
  <c r="E448" i="4"/>
  <c r="Y449" i="4"/>
  <c r="E449" i="4"/>
  <c r="Y450" i="4"/>
  <c r="E450" i="4"/>
  <c r="Y451" i="4"/>
  <c r="E451" i="4"/>
  <c r="Y452" i="4"/>
  <c r="E452" i="4"/>
  <c r="Y453" i="4"/>
  <c r="E453" i="4"/>
  <c r="Y454" i="4"/>
  <c r="E454" i="4"/>
  <c r="Y455" i="4"/>
  <c r="E455" i="4"/>
  <c r="Y456" i="4"/>
  <c r="E456" i="4"/>
  <c r="Y457" i="4"/>
  <c r="E457" i="4"/>
  <c r="Y458" i="4"/>
  <c r="E458" i="4"/>
  <c r="Y459" i="4"/>
  <c r="E459" i="4"/>
  <c r="Y460" i="4"/>
  <c r="E460" i="4"/>
  <c r="Y461" i="4"/>
  <c r="E461" i="4"/>
  <c r="Y462" i="4"/>
  <c r="E462" i="4"/>
  <c r="Y463" i="4"/>
  <c r="E463" i="4"/>
  <c r="Y464" i="4"/>
  <c r="E464" i="4"/>
  <c r="Y465" i="4"/>
  <c r="E465" i="4"/>
  <c r="Y466" i="4"/>
  <c r="E466" i="4"/>
  <c r="Y467" i="4"/>
  <c r="E467" i="4"/>
  <c r="Y468" i="4"/>
  <c r="E468" i="4"/>
  <c r="Y469" i="4"/>
  <c r="E469" i="4"/>
  <c r="Y470" i="4"/>
  <c r="E470" i="4"/>
  <c r="Y471" i="4"/>
  <c r="E471" i="4"/>
  <c r="Y472" i="4"/>
  <c r="E472" i="4"/>
  <c r="Y473" i="4"/>
  <c r="E473" i="4"/>
  <c r="Y474" i="4"/>
  <c r="E474" i="4"/>
  <c r="Y475" i="4"/>
  <c r="E475" i="4"/>
  <c r="Y476" i="4"/>
  <c r="E476" i="4"/>
  <c r="Y477" i="4"/>
  <c r="E477" i="4"/>
  <c r="Y478" i="4"/>
  <c r="E478" i="4"/>
  <c r="Y479" i="4"/>
  <c r="E479" i="4"/>
  <c r="Y480" i="4"/>
  <c r="E480" i="4"/>
  <c r="Y481" i="4"/>
  <c r="E481" i="4"/>
  <c r="Y482" i="4"/>
  <c r="E482" i="4"/>
  <c r="Y483" i="4"/>
  <c r="E483" i="4"/>
  <c r="Y484" i="4"/>
  <c r="E484" i="4"/>
  <c r="Y485" i="4"/>
  <c r="E485" i="4"/>
  <c r="Y486" i="4"/>
  <c r="E486" i="4"/>
  <c r="Y487" i="4"/>
  <c r="E487" i="4"/>
  <c r="Y488" i="4"/>
  <c r="E488" i="4"/>
  <c r="Y489" i="4"/>
  <c r="E489" i="4"/>
  <c r="Y490" i="4"/>
  <c r="E490" i="4"/>
  <c r="Y491" i="4"/>
  <c r="E491" i="4"/>
  <c r="Y492" i="4"/>
  <c r="E492" i="4"/>
  <c r="Y493" i="4"/>
  <c r="E493" i="4"/>
  <c r="Y494" i="4"/>
  <c r="E494" i="4"/>
  <c r="Y495" i="4"/>
  <c r="E495" i="4"/>
  <c r="Y496" i="4"/>
  <c r="E496" i="4"/>
  <c r="Y497" i="4"/>
  <c r="E497" i="4"/>
  <c r="Y498" i="4"/>
  <c r="E498" i="4"/>
  <c r="Y499" i="4"/>
  <c r="E499" i="4"/>
  <c r="Y500" i="4"/>
  <c r="E500" i="4"/>
  <c r="Y501" i="4"/>
  <c r="E501" i="4"/>
  <c r="Y502" i="4"/>
  <c r="E502" i="4"/>
  <c r="Y503" i="4"/>
  <c r="E503" i="4"/>
  <c r="Y504" i="4"/>
  <c r="E504" i="4"/>
  <c r="Y505" i="4"/>
  <c r="E505" i="4"/>
  <c r="Y506" i="4"/>
  <c r="E506" i="4"/>
  <c r="Y507" i="4"/>
  <c r="E507" i="4"/>
  <c r="Y508" i="4"/>
  <c r="E508" i="4"/>
  <c r="Y509" i="4"/>
  <c r="E509" i="4"/>
  <c r="Y510" i="4"/>
  <c r="E510" i="4"/>
  <c r="Y511" i="4"/>
  <c r="E511" i="4"/>
  <c r="Y512" i="4"/>
  <c r="E512" i="4"/>
  <c r="Y513" i="4"/>
  <c r="E513" i="4"/>
  <c r="Y514" i="4"/>
  <c r="E514" i="4"/>
  <c r="Y515" i="4"/>
  <c r="E515" i="4"/>
  <c r="Y516" i="4"/>
  <c r="E516" i="4"/>
  <c r="Y517" i="4"/>
  <c r="E517" i="4"/>
  <c r="Y518" i="4"/>
  <c r="E518" i="4"/>
  <c r="Y519" i="4"/>
  <c r="E519" i="4"/>
  <c r="Y520" i="4"/>
  <c r="E520" i="4"/>
  <c r="Y521" i="4"/>
  <c r="E521" i="4"/>
  <c r="Y522" i="4"/>
  <c r="E522" i="4"/>
  <c r="Y523" i="4"/>
  <c r="E523" i="4"/>
  <c r="Y524" i="4"/>
  <c r="E524" i="4"/>
  <c r="Y525" i="4"/>
  <c r="E525" i="4"/>
  <c r="Y526" i="4"/>
  <c r="E526" i="4"/>
  <c r="Y527" i="4"/>
  <c r="E527" i="4"/>
  <c r="Y528" i="4"/>
  <c r="E528" i="4"/>
  <c r="Y529" i="4"/>
  <c r="E529" i="4"/>
  <c r="Y530" i="4"/>
  <c r="E530" i="4"/>
  <c r="Y531" i="4"/>
  <c r="E531" i="4"/>
  <c r="Y532" i="4"/>
  <c r="E532" i="4"/>
  <c r="Y533" i="4"/>
  <c r="E533" i="4"/>
  <c r="Y534" i="4"/>
  <c r="E534" i="4"/>
  <c r="Y535" i="4"/>
  <c r="E535" i="4"/>
  <c r="Y536" i="4"/>
  <c r="E536" i="4"/>
  <c r="Y537" i="4"/>
  <c r="E537" i="4"/>
  <c r="Y538" i="4"/>
  <c r="E538" i="4"/>
  <c r="Y539" i="4"/>
  <c r="E539" i="4"/>
  <c r="Y540" i="4"/>
  <c r="E540" i="4"/>
  <c r="Y541" i="4"/>
  <c r="E541" i="4"/>
  <c r="Y542" i="4"/>
  <c r="E542" i="4"/>
  <c r="Y543" i="4"/>
  <c r="E543" i="4"/>
  <c r="Y544" i="4"/>
  <c r="E544" i="4"/>
  <c r="Y545" i="4"/>
  <c r="E545" i="4"/>
  <c r="Y546" i="4"/>
  <c r="E546" i="4"/>
  <c r="Y547" i="4"/>
  <c r="E547" i="4"/>
  <c r="Y548" i="4"/>
  <c r="E548" i="4"/>
  <c r="Y549" i="4"/>
  <c r="E549" i="4"/>
  <c r="Y550" i="4"/>
  <c r="E550" i="4"/>
  <c r="Y551" i="4"/>
  <c r="E551" i="4"/>
  <c r="Y552" i="4"/>
  <c r="E552" i="4"/>
  <c r="Y553" i="4"/>
  <c r="E553" i="4"/>
  <c r="Y554" i="4"/>
  <c r="E554" i="4"/>
  <c r="Y555" i="4"/>
  <c r="E555" i="4"/>
  <c r="Y556" i="4"/>
  <c r="E556" i="4"/>
  <c r="Y557" i="4"/>
  <c r="E557" i="4"/>
  <c r="Y558" i="4"/>
  <c r="E558" i="4"/>
  <c r="Y559" i="4"/>
  <c r="E559" i="4"/>
  <c r="Y560" i="4"/>
  <c r="E560" i="4"/>
  <c r="Y561" i="4"/>
  <c r="E561" i="4"/>
  <c r="Y562" i="4"/>
  <c r="E562" i="4"/>
  <c r="Y563" i="4"/>
  <c r="E563" i="4"/>
  <c r="Y564" i="4"/>
  <c r="E564" i="4"/>
  <c r="Y565" i="4"/>
  <c r="E565" i="4"/>
  <c r="Y566" i="4"/>
  <c r="E566" i="4"/>
  <c r="Y567" i="4"/>
  <c r="E567" i="4"/>
  <c r="Y568" i="4"/>
  <c r="E568" i="4"/>
  <c r="Y569" i="4"/>
  <c r="E569" i="4"/>
  <c r="Y570" i="4"/>
  <c r="E570" i="4"/>
  <c r="Y571" i="4"/>
  <c r="E571" i="4"/>
  <c r="Y572" i="4"/>
  <c r="E572" i="4"/>
  <c r="Y573" i="4"/>
  <c r="E573" i="4"/>
  <c r="Y574" i="4"/>
  <c r="E574" i="4"/>
  <c r="Y575" i="4"/>
  <c r="E575" i="4"/>
  <c r="Y576" i="4"/>
  <c r="E576" i="4"/>
  <c r="Y577" i="4"/>
  <c r="E577" i="4"/>
  <c r="Y578" i="4"/>
  <c r="E578" i="4"/>
  <c r="Y579" i="4"/>
  <c r="E579" i="4"/>
  <c r="Y580" i="4"/>
  <c r="E580" i="4"/>
  <c r="Y581" i="4"/>
  <c r="E581" i="4"/>
  <c r="Y582" i="4"/>
  <c r="E582" i="4"/>
  <c r="Y583" i="4"/>
  <c r="E583" i="4"/>
  <c r="Y584" i="4"/>
  <c r="E584" i="4"/>
  <c r="Y585" i="4"/>
  <c r="E585" i="4"/>
  <c r="Y586" i="4"/>
  <c r="E586" i="4"/>
  <c r="Y587" i="4"/>
  <c r="E587" i="4"/>
  <c r="Y588" i="4"/>
  <c r="E588" i="4"/>
  <c r="Y589" i="4"/>
  <c r="E589" i="4"/>
  <c r="Y590" i="4"/>
  <c r="E590" i="4"/>
  <c r="Y591" i="4"/>
  <c r="E591" i="4"/>
  <c r="Y592" i="4"/>
  <c r="E592" i="4"/>
  <c r="Y593" i="4"/>
  <c r="E593" i="4"/>
  <c r="Y594" i="4"/>
  <c r="E594" i="4"/>
  <c r="Y595" i="4"/>
  <c r="E595" i="4"/>
  <c r="Y596" i="4"/>
  <c r="E596" i="4"/>
  <c r="Y597" i="4"/>
  <c r="E597" i="4"/>
  <c r="Y598" i="4"/>
  <c r="E598" i="4"/>
  <c r="Y599" i="4"/>
  <c r="E599" i="4"/>
  <c r="Y600" i="4"/>
  <c r="E600" i="4"/>
  <c r="Y601" i="4"/>
  <c r="E601" i="4"/>
  <c r="Y602" i="4"/>
  <c r="E602" i="4"/>
  <c r="Y603" i="4"/>
  <c r="E603" i="4"/>
  <c r="Y604" i="4"/>
  <c r="E604" i="4"/>
  <c r="Y605" i="4"/>
  <c r="E605" i="4"/>
  <c r="Y606" i="4"/>
  <c r="E606" i="4"/>
  <c r="Y607" i="4"/>
  <c r="E607" i="4"/>
  <c r="Y608" i="4"/>
  <c r="E608" i="4"/>
  <c r="Y609" i="4"/>
  <c r="E609" i="4"/>
  <c r="Y610" i="4"/>
  <c r="E610" i="4"/>
  <c r="Y611" i="4"/>
  <c r="E611" i="4"/>
  <c r="Y612" i="4"/>
  <c r="E612" i="4"/>
  <c r="Y613" i="4"/>
  <c r="E613" i="4"/>
  <c r="Y614" i="4"/>
  <c r="E614" i="4"/>
  <c r="Y615" i="4"/>
  <c r="E615" i="4"/>
  <c r="Y616" i="4"/>
  <c r="E616" i="4"/>
  <c r="Y617" i="4"/>
  <c r="E617" i="4"/>
  <c r="Y618" i="4"/>
  <c r="E618" i="4"/>
  <c r="Y619" i="4"/>
  <c r="E619" i="4"/>
  <c r="Y620" i="4"/>
  <c r="E620" i="4"/>
  <c r="Y621" i="4"/>
  <c r="E621" i="4"/>
  <c r="Y622" i="4"/>
  <c r="E622" i="4"/>
  <c r="Y623" i="4"/>
  <c r="E623" i="4"/>
  <c r="Y624" i="4"/>
  <c r="E624" i="4"/>
  <c r="Y625" i="4"/>
  <c r="E625" i="4"/>
  <c r="Y626" i="4"/>
  <c r="E626" i="4"/>
  <c r="Y627" i="4"/>
  <c r="E627" i="4"/>
  <c r="Y628" i="4"/>
  <c r="E628" i="4"/>
  <c r="Y629" i="4"/>
  <c r="E629" i="4"/>
  <c r="Y630" i="4"/>
  <c r="E630" i="4"/>
  <c r="Y631" i="4"/>
  <c r="E631" i="4"/>
  <c r="Y632" i="4"/>
  <c r="E632" i="4"/>
  <c r="Y633" i="4"/>
  <c r="E633" i="4"/>
  <c r="Y634" i="4"/>
  <c r="E634" i="4"/>
  <c r="Y635" i="4"/>
  <c r="E635" i="4"/>
  <c r="Y636" i="4"/>
  <c r="E636" i="4"/>
  <c r="Y637" i="4"/>
  <c r="E637" i="4"/>
  <c r="Y638" i="4"/>
  <c r="E638" i="4"/>
  <c r="Y639" i="4"/>
  <c r="E639" i="4"/>
  <c r="Y640" i="4"/>
  <c r="E640" i="4"/>
  <c r="Y641" i="4"/>
  <c r="E641" i="4"/>
  <c r="Y642" i="4"/>
  <c r="E642" i="4"/>
  <c r="Y643" i="4"/>
  <c r="E643" i="4"/>
  <c r="Y644" i="4"/>
  <c r="E644" i="4"/>
  <c r="Y645" i="4"/>
  <c r="E645" i="4"/>
  <c r="Y646" i="4"/>
  <c r="E646" i="4"/>
  <c r="Y647" i="4"/>
  <c r="E647" i="4"/>
  <c r="Y648" i="4"/>
  <c r="E648" i="4"/>
  <c r="Y649" i="4"/>
  <c r="E649" i="4"/>
  <c r="Y650" i="4"/>
  <c r="E650" i="4"/>
  <c r="Y651" i="4"/>
  <c r="E651" i="4"/>
  <c r="Y652" i="4"/>
  <c r="E652" i="4"/>
  <c r="Y653" i="4"/>
  <c r="E653" i="4"/>
  <c r="Y654" i="4"/>
  <c r="E654" i="4"/>
  <c r="Y655" i="4"/>
  <c r="E655" i="4"/>
  <c r="Y656" i="4"/>
  <c r="E656" i="4"/>
  <c r="Y657" i="4"/>
  <c r="E657" i="4"/>
  <c r="Y658" i="4"/>
  <c r="E658" i="4"/>
  <c r="Y659" i="4"/>
  <c r="E659" i="4"/>
  <c r="Y660" i="4"/>
  <c r="E660" i="4"/>
  <c r="Y661" i="4"/>
  <c r="E661" i="4"/>
  <c r="Y662" i="4"/>
  <c r="E662" i="4"/>
  <c r="Y663" i="4"/>
  <c r="E663" i="4"/>
  <c r="Y664" i="4"/>
  <c r="E664" i="4"/>
  <c r="Y665" i="4"/>
  <c r="E665" i="4"/>
  <c r="Y666" i="4"/>
  <c r="E666" i="4"/>
  <c r="Y667" i="4"/>
  <c r="E667" i="4"/>
  <c r="Y668" i="4"/>
  <c r="E668" i="4"/>
  <c r="Y669" i="4"/>
  <c r="E669" i="4"/>
  <c r="Y670" i="4"/>
  <c r="E670" i="4"/>
  <c r="Y671" i="4"/>
  <c r="E671" i="4"/>
  <c r="Y672" i="4"/>
  <c r="E672" i="4"/>
  <c r="Y673" i="4"/>
  <c r="E673" i="4"/>
  <c r="Y674" i="4"/>
  <c r="E674" i="4"/>
  <c r="Y675" i="4"/>
  <c r="E675" i="4"/>
  <c r="Y676" i="4"/>
  <c r="E676" i="4"/>
  <c r="Y677" i="4"/>
  <c r="E677" i="4"/>
  <c r="Y678" i="4"/>
  <c r="E678" i="4"/>
  <c r="Y679" i="4"/>
  <c r="E679" i="4"/>
  <c r="Y680" i="4"/>
  <c r="E680" i="4"/>
  <c r="Y681" i="4"/>
  <c r="E681" i="4"/>
  <c r="Y682" i="4"/>
  <c r="E682" i="4"/>
  <c r="Y683" i="4"/>
  <c r="E683" i="4"/>
  <c r="Y684" i="4"/>
  <c r="E684" i="4"/>
  <c r="Y685" i="4"/>
  <c r="E685" i="4"/>
  <c r="Y686" i="4"/>
  <c r="E686" i="4"/>
  <c r="Y687" i="4"/>
  <c r="E687" i="4"/>
  <c r="Y688" i="4"/>
  <c r="E688" i="4"/>
  <c r="Y689" i="4"/>
  <c r="E689" i="4"/>
  <c r="Y690" i="4"/>
  <c r="E690" i="4"/>
  <c r="Y691" i="4"/>
  <c r="E691" i="4"/>
  <c r="Y692" i="4"/>
  <c r="E692" i="4"/>
  <c r="Y693" i="4"/>
  <c r="E693" i="4"/>
  <c r="Y694" i="4"/>
  <c r="E694" i="4"/>
  <c r="Y695" i="4"/>
  <c r="E695" i="4"/>
  <c r="Y696" i="4"/>
  <c r="E696" i="4"/>
  <c r="Y697" i="4"/>
  <c r="E697" i="4"/>
  <c r="Y698" i="4"/>
  <c r="E698" i="4"/>
  <c r="Y699" i="4"/>
  <c r="E699" i="4"/>
  <c r="Y700" i="4"/>
  <c r="E700" i="4"/>
  <c r="Y701" i="4"/>
  <c r="E701" i="4"/>
  <c r="Y702" i="4"/>
  <c r="E702" i="4"/>
  <c r="Y703" i="4"/>
  <c r="E703" i="4"/>
  <c r="Y704" i="4"/>
  <c r="E704" i="4"/>
  <c r="Y705" i="4"/>
  <c r="E705" i="4"/>
  <c r="Y706" i="4"/>
  <c r="E706" i="4"/>
  <c r="Y707" i="4"/>
  <c r="E707" i="4"/>
  <c r="Y708" i="4"/>
  <c r="E708" i="4"/>
  <c r="Y709" i="4"/>
  <c r="E709" i="4"/>
  <c r="Y710" i="4"/>
  <c r="E710" i="4"/>
  <c r="Y711" i="4"/>
  <c r="E711" i="4"/>
  <c r="Y712" i="4"/>
  <c r="E712" i="4"/>
  <c r="Y713" i="4"/>
  <c r="E713" i="4"/>
  <c r="Y714" i="4"/>
  <c r="E714" i="4"/>
  <c r="Y715" i="4"/>
  <c r="E715" i="4"/>
  <c r="Y716" i="4"/>
  <c r="E716" i="4"/>
  <c r="Y717" i="4"/>
  <c r="E717" i="4"/>
  <c r="Y718" i="4"/>
  <c r="E718" i="4"/>
  <c r="Y719" i="4"/>
  <c r="E719" i="4"/>
  <c r="Y720" i="4"/>
  <c r="E720" i="4"/>
  <c r="Y721" i="4"/>
  <c r="E721" i="4"/>
  <c r="Y722" i="4"/>
  <c r="E722" i="4"/>
  <c r="Y723" i="4"/>
  <c r="E723" i="4"/>
  <c r="Y724" i="4"/>
  <c r="E724" i="4"/>
  <c r="Y725" i="4"/>
  <c r="E725" i="4"/>
  <c r="Y726" i="4"/>
  <c r="E726" i="4"/>
  <c r="Y727" i="4"/>
  <c r="E727" i="4"/>
  <c r="Y728" i="4"/>
  <c r="E728" i="4"/>
  <c r="Y729" i="4"/>
  <c r="E729" i="4"/>
  <c r="Y730" i="4"/>
  <c r="E730" i="4"/>
  <c r="Y731" i="4"/>
  <c r="E731" i="4"/>
  <c r="Y732" i="4"/>
  <c r="E732" i="4"/>
  <c r="Y733" i="4"/>
  <c r="E733" i="4"/>
  <c r="Y734" i="4"/>
  <c r="E734" i="4"/>
  <c r="Y735" i="4"/>
  <c r="E735" i="4"/>
  <c r="Y736" i="4"/>
  <c r="E736" i="4"/>
  <c r="Y737" i="4"/>
  <c r="E737" i="4"/>
  <c r="Y738" i="4"/>
  <c r="E738" i="4"/>
  <c r="Y739" i="4"/>
  <c r="E739" i="4"/>
  <c r="Y740" i="4"/>
  <c r="E740" i="4"/>
  <c r="Y741" i="4"/>
  <c r="E741" i="4"/>
  <c r="Y742" i="4"/>
  <c r="E742" i="4"/>
  <c r="Y743" i="4"/>
  <c r="E743" i="4"/>
  <c r="Y744" i="4"/>
  <c r="E744" i="4"/>
  <c r="Y745" i="4"/>
  <c r="E745" i="4"/>
  <c r="Y746" i="4"/>
  <c r="E746" i="4"/>
  <c r="Y747" i="4"/>
  <c r="E747" i="4"/>
  <c r="Y748" i="4"/>
  <c r="E748" i="4"/>
  <c r="Y749" i="4"/>
  <c r="E749" i="4"/>
  <c r="Y750" i="4"/>
  <c r="E750" i="4"/>
  <c r="Y751" i="4"/>
  <c r="E751" i="4"/>
  <c r="Y752" i="4"/>
  <c r="E752" i="4"/>
  <c r="Y753" i="4"/>
  <c r="E753" i="4"/>
  <c r="Y754" i="4"/>
  <c r="E754" i="4"/>
  <c r="Y755" i="4"/>
  <c r="E755" i="4"/>
  <c r="Y756" i="4"/>
  <c r="E756" i="4"/>
  <c r="Y757" i="4"/>
  <c r="E757" i="4"/>
  <c r="Y758" i="4"/>
  <c r="E758" i="4"/>
  <c r="Y759" i="4"/>
  <c r="E759" i="4"/>
  <c r="Y760" i="4"/>
  <c r="E760" i="4"/>
  <c r="Y761" i="4"/>
  <c r="E761" i="4"/>
  <c r="Y762" i="4"/>
  <c r="E762" i="4"/>
  <c r="Y763" i="4"/>
  <c r="E763" i="4"/>
  <c r="Y764" i="4"/>
  <c r="E764" i="4"/>
  <c r="Y765" i="4"/>
  <c r="E765" i="4"/>
  <c r="Y766" i="4"/>
  <c r="E766" i="4"/>
  <c r="Y767" i="4"/>
  <c r="E767" i="4"/>
  <c r="Y768" i="4"/>
  <c r="E768" i="4"/>
  <c r="Y769" i="4"/>
  <c r="E769" i="4"/>
  <c r="Y770" i="4"/>
  <c r="E770" i="4"/>
  <c r="Y771" i="4"/>
  <c r="E771" i="4"/>
  <c r="Y772" i="4"/>
  <c r="E772" i="4"/>
  <c r="Y773" i="4"/>
  <c r="E773" i="4"/>
  <c r="Y774" i="4"/>
  <c r="E774" i="4"/>
  <c r="Y775" i="4"/>
  <c r="E775" i="4"/>
  <c r="Y776" i="4"/>
  <c r="E776" i="4"/>
  <c r="Y777" i="4"/>
  <c r="E777" i="4"/>
  <c r="Y778" i="4"/>
  <c r="E778" i="4"/>
  <c r="Y779" i="4"/>
  <c r="E779" i="4"/>
  <c r="Y780" i="4"/>
  <c r="E780" i="4"/>
  <c r="Y781" i="4"/>
  <c r="E781" i="4"/>
  <c r="Y782" i="4"/>
  <c r="E782" i="4"/>
  <c r="Y783" i="4"/>
  <c r="E783" i="4"/>
  <c r="Y784" i="4"/>
  <c r="E784" i="4"/>
  <c r="Y785" i="4"/>
  <c r="E785" i="4"/>
  <c r="Y786" i="4"/>
  <c r="E786" i="4"/>
  <c r="Y787" i="4"/>
  <c r="E787" i="4"/>
  <c r="Y788" i="4"/>
  <c r="E788" i="4"/>
  <c r="Y789" i="4"/>
  <c r="E789" i="4"/>
  <c r="Y790" i="4"/>
  <c r="E790" i="4"/>
  <c r="Y791" i="4"/>
  <c r="E791" i="4"/>
  <c r="Y792" i="4"/>
  <c r="E792" i="4"/>
  <c r="Y793" i="4"/>
  <c r="E793" i="4"/>
  <c r="Y794" i="4"/>
  <c r="E794" i="4"/>
  <c r="Y795" i="4"/>
  <c r="E795" i="4"/>
  <c r="Y796" i="4"/>
  <c r="E796" i="4"/>
  <c r="Y797" i="4"/>
  <c r="E797" i="4"/>
  <c r="Y798" i="4"/>
  <c r="E798" i="4"/>
  <c r="Y799" i="4"/>
  <c r="E799" i="4"/>
  <c r="Y800" i="4"/>
  <c r="E800" i="4"/>
  <c r="Y801" i="4"/>
  <c r="E801" i="4"/>
  <c r="Y802" i="4"/>
  <c r="E802" i="4"/>
  <c r="Y803" i="4"/>
  <c r="E803" i="4"/>
  <c r="Y804" i="4"/>
  <c r="E804" i="4"/>
  <c r="Y805" i="4"/>
  <c r="E805" i="4"/>
  <c r="Y806" i="4"/>
  <c r="E806" i="4"/>
  <c r="Y807" i="4"/>
  <c r="E807" i="4"/>
  <c r="Y808" i="4"/>
  <c r="E808" i="4"/>
  <c r="Y809" i="4"/>
  <c r="E809" i="4"/>
  <c r="Y810" i="4"/>
  <c r="E810" i="4"/>
  <c r="Y811" i="4"/>
  <c r="E811" i="4"/>
  <c r="Y812" i="4"/>
  <c r="E812" i="4"/>
  <c r="Y813" i="4"/>
  <c r="E813" i="4"/>
  <c r="Y814" i="4"/>
  <c r="E814" i="4"/>
  <c r="Y815" i="4"/>
  <c r="E815" i="4"/>
  <c r="Y816" i="4"/>
  <c r="E816" i="4"/>
  <c r="Y817" i="4"/>
  <c r="E817" i="4"/>
  <c r="Y818" i="4"/>
  <c r="E818" i="4"/>
  <c r="Y819" i="4"/>
  <c r="E819" i="4"/>
  <c r="Y820" i="4"/>
  <c r="E820" i="4"/>
  <c r="Y821" i="4"/>
  <c r="E821" i="4"/>
  <c r="Y822" i="4"/>
  <c r="E822" i="4"/>
  <c r="Y823" i="4"/>
  <c r="E823" i="4"/>
  <c r="Y824" i="4"/>
  <c r="E824" i="4"/>
  <c r="Y825" i="4"/>
  <c r="E825" i="4"/>
  <c r="Y826" i="4"/>
  <c r="E826" i="4"/>
  <c r="Y827" i="4"/>
  <c r="E827" i="4"/>
  <c r="Y828" i="4"/>
  <c r="E828" i="4"/>
  <c r="Y829" i="4"/>
  <c r="E829" i="4"/>
  <c r="Y830" i="4"/>
  <c r="E830" i="4"/>
  <c r="Y831" i="4"/>
  <c r="E831" i="4"/>
  <c r="Y832" i="4"/>
  <c r="E832" i="4"/>
  <c r="Y833" i="4"/>
  <c r="E833" i="4"/>
  <c r="Y834" i="4"/>
  <c r="E834" i="4"/>
  <c r="Y835" i="4"/>
  <c r="E835" i="4"/>
  <c r="Y836" i="4"/>
  <c r="E836" i="4"/>
  <c r="Y837" i="4"/>
  <c r="E837" i="4"/>
  <c r="Y838" i="4"/>
  <c r="E838" i="4"/>
  <c r="Y839" i="4"/>
  <c r="E839" i="4"/>
  <c r="Y840" i="4"/>
  <c r="E840" i="4"/>
  <c r="Y841" i="4"/>
  <c r="E841" i="4"/>
  <c r="Y842" i="4"/>
  <c r="E842" i="4"/>
  <c r="Y843" i="4"/>
  <c r="E843" i="4"/>
  <c r="Y844" i="4"/>
  <c r="E844" i="4"/>
  <c r="Y845" i="4"/>
  <c r="E845" i="4"/>
  <c r="Y846" i="4"/>
  <c r="E846" i="4"/>
  <c r="Y847" i="4"/>
  <c r="E847" i="4"/>
  <c r="Y848" i="4"/>
  <c r="E848" i="4"/>
  <c r="Y849" i="4"/>
  <c r="E849" i="4"/>
  <c r="Y850" i="4"/>
  <c r="E850" i="4"/>
  <c r="Y851" i="4"/>
  <c r="E851" i="4"/>
  <c r="Y852" i="4"/>
  <c r="E852" i="4"/>
  <c r="Y853" i="4"/>
  <c r="E853" i="4"/>
  <c r="Y854" i="4"/>
  <c r="E854" i="4"/>
  <c r="Y855" i="4"/>
  <c r="E855" i="4"/>
  <c r="Y856" i="4"/>
  <c r="E856" i="4"/>
  <c r="Y857" i="4"/>
  <c r="E857" i="4"/>
  <c r="Y858" i="4"/>
  <c r="E858" i="4"/>
  <c r="Y859" i="4"/>
  <c r="E859" i="4"/>
  <c r="Y860" i="4"/>
  <c r="E860" i="4"/>
  <c r="Y861" i="4"/>
  <c r="E861" i="4"/>
  <c r="Y862" i="4"/>
  <c r="E862" i="4"/>
  <c r="Y863" i="4"/>
  <c r="E863" i="4"/>
  <c r="Y864" i="4"/>
  <c r="E864" i="4"/>
  <c r="Y865" i="4"/>
  <c r="E865" i="4"/>
  <c r="Y866" i="4"/>
  <c r="E866" i="4"/>
  <c r="Y867" i="4"/>
  <c r="E867" i="4"/>
  <c r="Y868" i="4"/>
  <c r="E868" i="4"/>
  <c r="Y869" i="4"/>
  <c r="E869" i="4"/>
  <c r="Y870" i="4"/>
  <c r="E870" i="4"/>
  <c r="Y871" i="4"/>
  <c r="E871" i="4"/>
  <c r="Y872" i="4"/>
  <c r="E872" i="4"/>
  <c r="Y873" i="4"/>
  <c r="E873" i="4"/>
  <c r="Y874" i="4"/>
  <c r="E874" i="4"/>
  <c r="Y875" i="4"/>
  <c r="E875" i="4"/>
  <c r="Y876" i="4"/>
  <c r="E876" i="4"/>
  <c r="Y877" i="4"/>
  <c r="E877" i="4"/>
  <c r="Y878" i="4"/>
  <c r="E878" i="4"/>
  <c r="Y879" i="4"/>
  <c r="E879" i="4"/>
  <c r="Y880" i="4"/>
  <c r="E880" i="4"/>
  <c r="Y881" i="4"/>
  <c r="E881" i="4"/>
  <c r="Y882" i="4"/>
  <c r="E882" i="4"/>
  <c r="Y883" i="4"/>
  <c r="E883" i="4"/>
  <c r="Y884" i="4"/>
  <c r="E884" i="4"/>
  <c r="Y885" i="4"/>
  <c r="E885" i="4"/>
  <c r="Y886" i="4"/>
  <c r="E886" i="4"/>
  <c r="Y887" i="4"/>
  <c r="E887" i="4"/>
  <c r="Y888" i="4"/>
  <c r="E888" i="4"/>
  <c r="Y889" i="4"/>
  <c r="E889" i="4"/>
  <c r="Y890" i="4"/>
  <c r="E890" i="4"/>
  <c r="Y891" i="4"/>
  <c r="E891" i="4"/>
  <c r="Y892" i="4"/>
  <c r="E892" i="4"/>
  <c r="Y893" i="4"/>
  <c r="E893" i="4"/>
  <c r="Y894" i="4"/>
  <c r="E894" i="4"/>
  <c r="Y895" i="4"/>
  <c r="E895" i="4"/>
  <c r="Y896" i="4"/>
  <c r="E896" i="4"/>
  <c r="Y897" i="4"/>
  <c r="E897" i="4"/>
  <c r="Y898" i="4"/>
  <c r="E898" i="4"/>
  <c r="Y899" i="4"/>
  <c r="E899" i="4"/>
  <c r="Y900" i="4"/>
  <c r="E900" i="4"/>
  <c r="Y901" i="4"/>
  <c r="E901" i="4"/>
  <c r="Y902" i="4"/>
  <c r="E902" i="4"/>
  <c r="Y903" i="4"/>
  <c r="E903" i="4"/>
  <c r="Y904" i="4"/>
  <c r="E904" i="4"/>
  <c r="Y905" i="4"/>
  <c r="E905" i="4"/>
  <c r="Y906" i="4"/>
  <c r="E906" i="4"/>
  <c r="Y907" i="4"/>
  <c r="E907" i="4"/>
  <c r="Y908" i="4"/>
  <c r="E908" i="4"/>
  <c r="Y909" i="4"/>
  <c r="E909" i="4"/>
  <c r="Y910" i="4"/>
  <c r="E910" i="4"/>
  <c r="Y911" i="4"/>
  <c r="E911" i="4"/>
  <c r="Y912" i="4"/>
  <c r="E912" i="4"/>
  <c r="Y913" i="4"/>
  <c r="E913" i="4"/>
  <c r="Y914" i="4"/>
  <c r="E914" i="4"/>
  <c r="Y915" i="4"/>
  <c r="E915" i="4"/>
  <c r="Y916" i="4"/>
  <c r="E916" i="4"/>
  <c r="Y917" i="4"/>
  <c r="E917" i="4"/>
  <c r="Y918" i="4"/>
  <c r="E918" i="4"/>
  <c r="Y919" i="4"/>
  <c r="E919" i="4"/>
  <c r="Y920" i="4"/>
  <c r="E920" i="4"/>
  <c r="Y921" i="4"/>
  <c r="E921" i="4"/>
  <c r="Y922" i="4"/>
  <c r="E922" i="4"/>
  <c r="Y923" i="4"/>
  <c r="E923" i="4"/>
  <c r="Y924" i="4"/>
  <c r="E924" i="4"/>
  <c r="Y925" i="4"/>
  <c r="E925" i="4"/>
  <c r="Y926" i="4"/>
  <c r="E926" i="4"/>
  <c r="Y927" i="4"/>
  <c r="E927" i="4"/>
  <c r="Y928" i="4"/>
  <c r="E928" i="4"/>
  <c r="Y929" i="4"/>
  <c r="E929" i="4"/>
  <c r="Y930" i="4"/>
  <c r="E930" i="4"/>
  <c r="Y931" i="4"/>
  <c r="E931" i="4"/>
  <c r="Y932" i="4"/>
  <c r="E932" i="4"/>
  <c r="Y933" i="4"/>
  <c r="E933" i="4"/>
  <c r="Y934" i="4"/>
  <c r="E934" i="4"/>
  <c r="Y935" i="4"/>
  <c r="E935" i="4"/>
  <c r="Y936" i="4"/>
  <c r="E936" i="4"/>
  <c r="Y937" i="4"/>
  <c r="E937" i="4"/>
  <c r="Y938" i="4"/>
  <c r="E938" i="4"/>
  <c r="Y939" i="4"/>
  <c r="E939" i="4"/>
  <c r="Y940" i="4"/>
  <c r="E940" i="4"/>
  <c r="Y941" i="4"/>
  <c r="E941" i="4"/>
  <c r="Y942" i="4"/>
  <c r="E942" i="4"/>
  <c r="Y943" i="4"/>
  <c r="E943" i="4"/>
  <c r="Y944" i="4"/>
  <c r="E944" i="4"/>
  <c r="Y945" i="4"/>
  <c r="E945" i="4"/>
  <c r="Y946" i="4"/>
  <c r="E946" i="4"/>
  <c r="Y947" i="4"/>
  <c r="E947" i="4"/>
  <c r="Y948" i="4"/>
  <c r="E948" i="4"/>
  <c r="Y949" i="4"/>
  <c r="E949" i="4"/>
  <c r="Y950" i="4"/>
  <c r="E950" i="4"/>
  <c r="Y951" i="4"/>
  <c r="E951" i="4"/>
  <c r="Y952" i="4"/>
  <c r="E952" i="4"/>
  <c r="Y953" i="4"/>
  <c r="E953" i="4"/>
  <c r="Y954" i="4"/>
  <c r="E954" i="4"/>
  <c r="Y955" i="4"/>
  <c r="E955" i="4"/>
  <c r="Y956" i="4"/>
  <c r="E956" i="4"/>
  <c r="Y957" i="4"/>
  <c r="E957" i="4"/>
  <c r="Y958" i="4"/>
  <c r="E958" i="4"/>
  <c r="Y959" i="4"/>
  <c r="E959" i="4"/>
  <c r="Y960" i="4"/>
  <c r="E960" i="4"/>
  <c r="Y961" i="4"/>
  <c r="E961" i="4"/>
  <c r="Y962" i="4"/>
  <c r="E962" i="4"/>
  <c r="Y963" i="4"/>
  <c r="E963" i="4"/>
  <c r="Y964" i="4"/>
  <c r="E964" i="4"/>
  <c r="Y965" i="4"/>
  <c r="E965" i="4"/>
  <c r="Y966" i="4"/>
  <c r="E966" i="4"/>
  <c r="Y967" i="4"/>
  <c r="E967" i="4"/>
  <c r="Y968" i="4"/>
  <c r="E968" i="4"/>
  <c r="Y969" i="4"/>
  <c r="E969" i="4"/>
  <c r="Y970" i="4"/>
  <c r="E970" i="4"/>
  <c r="Y971" i="4"/>
  <c r="E971" i="4"/>
  <c r="Y972" i="4"/>
  <c r="E972" i="4"/>
  <c r="Y973" i="4"/>
  <c r="E973" i="4"/>
  <c r="Y974" i="4"/>
  <c r="E974" i="4"/>
  <c r="Y975" i="4"/>
  <c r="E975" i="4"/>
  <c r="Y976" i="4"/>
  <c r="E976" i="4"/>
  <c r="Y977" i="4"/>
  <c r="E977" i="4"/>
  <c r="Y978" i="4"/>
  <c r="E978" i="4"/>
  <c r="Y979" i="4"/>
  <c r="E979" i="4"/>
  <c r="Y980" i="4"/>
  <c r="E980" i="4"/>
  <c r="Y981" i="4"/>
  <c r="E981" i="4"/>
  <c r="Y982" i="4"/>
  <c r="E982" i="4"/>
  <c r="Y983" i="4"/>
  <c r="E983" i="4"/>
  <c r="Y984" i="4"/>
  <c r="E984" i="4"/>
  <c r="Y985" i="4"/>
  <c r="E985" i="4"/>
  <c r="Y986" i="4"/>
  <c r="E986" i="4"/>
  <c r="Y987" i="4"/>
  <c r="E987" i="4"/>
  <c r="Y988" i="4"/>
  <c r="E988" i="4"/>
  <c r="Y989" i="4"/>
  <c r="E989" i="4"/>
  <c r="Y990" i="4"/>
  <c r="E990" i="4"/>
  <c r="Y991" i="4"/>
  <c r="E991" i="4"/>
  <c r="Y992" i="4"/>
  <c r="E992" i="4"/>
  <c r="Y993" i="4"/>
  <c r="E993" i="4"/>
  <c r="Y994" i="4"/>
  <c r="E994" i="4"/>
  <c r="Y995" i="4"/>
  <c r="E995" i="4"/>
  <c r="Y996" i="4"/>
  <c r="E996" i="4"/>
  <c r="Y997" i="4"/>
  <c r="E997" i="4"/>
  <c r="Y998" i="4"/>
  <c r="E998" i="4"/>
  <c r="Y999" i="4"/>
  <c r="E999" i="4"/>
  <c r="Y1000" i="4"/>
  <c r="E1000" i="4"/>
  <c r="Y1001" i="4"/>
  <c r="E1001" i="4"/>
  <c r="Y1002" i="4"/>
  <c r="E1002" i="4"/>
  <c r="Y1003" i="4"/>
  <c r="E1003" i="4"/>
  <c r="Y1004" i="4"/>
  <c r="E1004" i="4"/>
  <c r="Y1005" i="4"/>
  <c r="E1005" i="4"/>
  <c r="Y1006" i="4"/>
  <c r="E1006" i="4"/>
  <c r="Y1007" i="4"/>
  <c r="E1007" i="4"/>
  <c r="Y1008" i="4"/>
  <c r="E1008" i="4"/>
  <c r="Y1009" i="4"/>
  <c r="E1009" i="4"/>
  <c r="Y1010" i="4"/>
  <c r="E1010" i="4"/>
  <c r="Y1011" i="4"/>
  <c r="E1011" i="4"/>
  <c r="Y1012" i="4"/>
  <c r="E1012" i="4"/>
  <c r="Y1013" i="4"/>
  <c r="E1013" i="4"/>
  <c r="Y1014" i="4"/>
  <c r="E1014" i="4"/>
  <c r="Y1015" i="4"/>
  <c r="E1015" i="4"/>
  <c r="Y1016" i="4"/>
  <c r="E1016" i="4"/>
  <c r="Y1017" i="4"/>
  <c r="E1017" i="4"/>
  <c r="Y1018" i="4"/>
  <c r="E1018" i="4"/>
  <c r="Y1019" i="4"/>
  <c r="E1019" i="4"/>
  <c r="Y1020" i="4"/>
  <c r="E1020" i="4"/>
  <c r="Y1021" i="4"/>
  <c r="E1021" i="4"/>
  <c r="Y1022" i="4"/>
  <c r="E1022" i="4"/>
  <c r="Y1023" i="4"/>
  <c r="E1023" i="4"/>
  <c r="Y1024" i="4"/>
  <c r="E1024" i="4"/>
  <c r="Y1025" i="4"/>
  <c r="E1025" i="4"/>
  <c r="Y1026" i="4"/>
  <c r="E1026" i="4"/>
  <c r="Y1027" i="4"/>
  <c r="E1027" i="4"/>
  <c r="Y1028" i="4"/>
  <c r="E1028" i="4"/>
  <c r="Y1029" i="4"/>
  <c r="E1029" i="4"/>
  <c r="Y1030" i="4"/>
  <c r="E1030" i="4"/>
  <c r="Y1031" i="4"/>
  <c r="E1031" i="4"/>
  <c r="Y1032" i="4"/>
  <c r="E1032" i="4"/>
  <c r="Y1033" i="4"/>
  <c r="E1033" i="4"/>
  <c r="Y1034" i="4"/>
  <c r="E1034" i="4"/>
  <c r="Y1035" i="4"/>
  <c r="E1035" i="4"/>
  <c r="Y1036" i="4"/>
  <c r="E1036" i="4"/>
  <c r="Y1037" i="4"/>
  <c r="E1037" i="4"/>
  <c r="Y1038" i="4"/>
  <c r="E1038" i="4"/>
  <c r="Y1039" i="4"/>
  <c r="E1039" i="4"/>
  <c r="Y1040" i="4"/>
  <c r="E1040" i="4"/>
  <c r="Y1041" i="4"/>
  <c r="E1041" i="4"/>
  <c r="Y1042" i="4"/>
  <c r="E1042" i="4"/>
  <c r="Y1043" i="4"/>
  <c r="E1043" i="4"/>
  <c r="Y1044" i="4"/>
  <c r="E1044" i="4"/>
  <c r="Y1045" i="4"/>
  <c r="E1045" i="4"/>
  <c r="Y1046" i="4"/>
  <c r="E1046" i="4"/>
  <c r="Y1047" i="4"/>
  <c r="E1047" i="4"/>
  <c r="Y1048" i="4"/>
  <c r="E1048" i="4"/>
  <c r="Y1049" i="4"/>
  <c r="E1049" i="4"/>
  <c r="Y1050" i="4"/>
  <c r="E1050" i="4"/>
  <c r="Y1051" i="4"/>
  <c r="E1051" i="4"/>
  <c r="Y1052" i="4"/>
  <c r="E1052" i="4"/>
  <c r="Y1053" i="4"/>
  <c r="E1053" i="4"/>
  <c r="Y1054" i="4"/>
  <c r="E1054" i="4"/>
  <c r="Y1055" i="4"/>
  <c r="E1055" i="4"/>
  <c r="Y1056" i="4"/>
  <c r="E1056" i="4"/>
  <c r="Y1057" i="4"/>
  <c r="E1057" i="4"/>
  <c r="Y1058" i="4"/>
  <c r="E1058" i="4"/>
  <c r="Y1059" i="4"/>
  <c r="E1059" i="4"/>
  <c r="Y1060" i="4"/>
  <c r="E1060" i="4"/>
  <c r="Y1061" i="4"/>
  <c r="E1061" i="4"/>
  <c r="Y1062" i="4"/>
  <c r="E1062" i="4"/>
  <c r="Y1063" i="4"/>
  <c r="E1063" i="4"/>
  <c r="Y1064" i="4"/>
  <c r="E1064" i="4"/>
  <c r="Y1065" i="4"/>
  <c r="E1065" i="4"/>
  <c r="Y1066" i="4"/>
  <c r="E1066" i="4"/>
  <c r="Y1067" i="4"/>
  <c r="E1067" i="4"/>
  <c r="Y1068" i="4"/>
  <c r="E1068" i="4"/>
  <c r="Y1069" i="4"/>
  <c r="E1069" i="4"/>
  <c r="Y1070" i="4"/>
  <c r="E1070" i="4"/>
  <c r="Y1071" i="4"/>
  <c r="E1071" i="4"/>
  <c r="Y1072" i="4"/>
  <c r="E1072" i="4"/>
  <c r="Y1073" i="4"/>
  <c r="E1073" i="4"/>
  <c r="Y1074" i="4"/>
  <c r="E1074" i="4"/>
  <c r="Y1075" i="4"/>
  <c r="E1075" i="4"/>
  <c r="Y1076" i="4"/>
  <c r="E1076" i="4"/>
  <c r="Y1077" i="4"/>
  <c r="E1077" i="4"/>
  <c r="Y1078" i="4"/>
  <c r="E1078" i="4"/>
  <c r="Y1079" i="4"/>
  <c r="E1079" i="4"/>
  <c r="Y1080" i="4"/>
  <c r="E1080" i="4"/>
  <c r="Y1081" i="4"/>
  <c r="E1081" i="4"/>
  <c r="Y1082" i="4"/>
  <c r="E1082" i="4"/>
  <c r="Y1083" i="4"/>
  <c r="E1083" i="4"/>
  <c r="Y1084" i="4"/>
  <c r="E1084" i="4"/>
  <c r="Y1085" i="4"/>
  <c r="E1085" i="4"/>
  <c r="Y1086" i="4"/>
  <c r="E1086" i="4"/>
  <c r="Y1087" i="4"/>
  <c r="E1087" i="4"/>
  <c r="Y1088" i="4"/>
  <c r="E1088" i="4"/>
  <c r="Y1089" i="4"/>
  <c r="E1089" i="4"/>
  <c r="Y1090" i="4"/>
  <c r="E1090" i="4"/>
  <c r="Y1091" i="4"/>
  <c r="E1091" i="4"/>
  <c r="Y1092" i="4"/>
  <c r="E1092" i="4"/>
  <c r="Y1093" i="4"/>
  <c r="E1093" i="4"/>
  <c r="Y1094" i="4"/>
  <c r="E1094" i="4"/>
  <c r="Y1095" i="4"/>
  <c r="E1095" i="4"/>
  <c r="Y1096" i="4"/>
  <c r="E1096" i="4"/>
  <c r="Y1097" i="4"/>
  <c r="E1097" i="4"/>
  <c r="Y1098" i="4"/>
  <c r="E1098" i="4"/>
  <c r="Y1099" i="4"/>
  <c r="E1099" i="4"/>
  <c r="Y1100" i="4"/>
  <c r="E1100" i="4"/>
  <c r="Y1101" i="4"/>
  <c r="E1101" i="4"/>
  <c r="Y1102" i="4"/>
  <c r="E1102" i="4"/>
  <c r="Y1103" i="4"/>
  <c r="E1103" i="4"/>
  <c r="Y1104" i="4"/>
  <c r="E1104" i="4"/>
  <c r="Y1105" i="4"/>
  <c r="E1105" i="4"/>
  <c r="Y1106" i="4"/>
  <c r="E1106" i="4"/>
  <c r="Y1107" i="4"/>
  <c r="E1107" i="4"/>
  <c r="Y1108" i="4"/>
  <c r="E1108" i="4"/>
  <c r="Y1109" i="4"/>
  <c r="E1109" i="4"/>
  <c r="Y1110" i="4"/>
  <c r="E1110" i="4"/>
  <c r="Y1111" i="4"/>
  <c r="E1111" i="4"/>
  <c r="Y1112" i="4"/>
  <c r="E1112" i="4"/>
  <c r="Y1113" i="4"/>
  <c r="E1113" i="4"/>
  <c r="Y1114" i="4"/>
  <c r="E1114" i="4"/>
  <c r="Y1115" i="4"/>
  <c r="E1115" i="4"/>
  <c r="Y1116" i="4"/>
  <c r="E1116" i="4"/>
  <c r="Y1117" i="4"/>
  <c r="E1117" i="4"/>
  <c r="Y1118" i="4"/>
  <c r="E1118" i="4"/>
  <c r="Y1119" i="4"/>
  <c r="E1119" i="4"/>
  <c r="Y1120" i="4"/>
  <c r="E1120" i="4"/>
  <c r="Y1121" i="4"/>
  <c r="E1121" i="4"/>
  <c r="Y1122" i="4"/>
  <c r="E1122" i="4"/>
  <c r="Y1123" i="4"/>
  <c r="E1123" i="4"/>
  <c r="Y1124" i="4"/>
  <c r="E1124" i="4"/>
  <c r="Y1125" i="4"/>
  <c r="E1125" i="4"/>
  <c r="Y1126" i="4"/>
  <c r="E1126" i="4"/>
  <c r="Y1127" i="4"/>
  <c r="E1127" i="4"/>
  <c r="Y1128" i="4"/>
  <c r="E1128" i="4"/>
  <c r="Y1129" i="4"/>
  <c r="E1129" i="4"/>
  <c r="Y1130" i="4"/>
  <c r="E1130" i="4"/>
  <c r="Y1131" i="4"/>
  <c r="E1131" i="4"/>
  <c r="Y1132" i="4"/>
  <c r="E1132" i="4"/>
  <c r="Y1133" i="4"/>
  <c r="E1133" i="4"/>
  <c r="Y1134" i="4"/>
  <c r="E1134" i="4"/>
  <c r="Y1135" i="4"/>
  <c r="E1135" i="4"/>
  <c r="Y1136" i="4"/>
  <c r="E1136" i="4"/>
  <c r="Y1137" i="4"/>
  <c r="E1137" i="4"/>
  <c r="Y1138" i="4"/>
  <c r="E1138" i="4"/>
  <c r="Y1139" i="4"/>
  <c r="E1139" i="4"/>
  <c r="Y1140" i="4"/>
  <c r="E1140" i="4"/>
  <c r="Y1141" i="4"/>
  <c r="E1141" i="4"/>
  <c r="Y1142" i="4"/>
  <c r="E1142" i="4"/>
  <c r="Y1143" i="4"/>
  <c r="E1143" i="4"/>
  <c r="Y1144" i="4"/>
  <c r="E1144" i="4"/>
  <c r="Y1145" i="4"/>
  <c r="E1145" i="4"/>
  <c r="Y1146" i="4"/>
  <c r="E1146" i="4"/>
  <c r="Y1147" i="4"/>
  <c r="E1147" i="4"/>
  <c r="Y1148" i="4"/>
  <c r="E1148" i="4"/>
  <c r="Y1149" i="4"/>
  <c r="E1149" i="4"/>
  <c r="Y1150" i="4"/>
  <c r="E1150" i="4"/>
  <c r="Y1151" i="4"/>
  <c r="E1151" i="4"/>
  <c r="Y1152" i="4"/>
  <c r="E1152" i="4"/>
  <c r="Y1153" i="4"/>
  <c r="E1153" i="4"/>
  <c r="Y1154" i="4"/>
  <c r="E1154" i="4"/>
  <c r="Y1155" i="4"/>
  <c r="E1155" i="4"/>
  <c r="Y1156" i="4"/>
  <c r="E1156" i="4"/>
  <c r="Y1157" i="4"/>
  <c r="E1157" i="4"/>
  <c r="Y1158" i="4"/>
  <c r="E1158" i="4"/>
  <c r="Y1159" i="4"/>
  <c r="E1159" i="4"/>
  <c r="Y1160" i="4"/>
  <c r="E1160" i="4"/>
  <c r="Y1161" i="4"/>
  <c r="E1161" i="4"/>
  <c r="Y1162" i="4"/>
  <c r="E1162" i="4"/>
  <c r="Y1163" i="4"/>
  <c r="E1163" i="4"/>
  <c r="Y1164" i="4"/>
  <c r="E1164" i="4"/>
  <c r="Y1165" i="4"/>
  <c r="E1165" i="4"/>
  <c r="Y1166" i="4"/>
  <c r="E1166" i="4"/>
  <c r="Y1167" i="4"/>
  <c r="E1167" i="4"/>
  <c r="Y1168" i="4"/>
  <c r="E1168" i="4"/>
  <c r="Y1169" i="4"/>
  <c r="E1169" i="4"/>
  <c r="Y1170" i="4"/>
  <c r="E1170" i="4"/>
  <c r="Y1171" i="4"/>
  <c r="E1171" i="4"/>
  <c r="Y1172" i="4"/>
  <c r="E1172" i="4"/>
  <c r="Y1173" i="4"/>
  <c r="E1173" i="4"/>
  <c r="Y1174" i="4"/>
  <c r="E1174" i="4"/>
  <c r="Y1175" i="4"/>
  <c r="E1175" i="4"/>
  <c r="Y1176" i="4"/>
  <c r="E1176" i="4"/>
  <c r="Y1177" i="4"/>
  <c r="E1177" i="4"/>
  <c r="Y1178" i="4"/>
  <c r="E1178" i="4"/>
  <c r="Y1179" i="4"/>
  <c r="E1179" i="4"/>
  <c r="Y1180" i="4"/>
  <c r="E1180" i="4"/>
  <c r="Y1181" i="4"/>
  <c r="E1181" i="4"/>
  <c r="Y1182" i="4"/>
  <c r="E1182" i="4"/>
  <c r="Y1183" i="4"/>
  <c r="E1183" i="4"/>
  <c r="Y1184" i="4"/>
  <c r="E1184" i="4"/>
  <c r="Y1185" i="4"/>
  <c r="E1185" i="4"/>
  <c r="Y1186" i="4"/>
  <c r="E1186" i="4"/>
  <c r="Y1187" i="4"/>
  <c r="E1187" i="4"/>
  <c r="Y1188" i="4"/>
  <c r="E1188" i="4"/>
  <c r="Y1189" i="4"/>
  <c r="E1189" i="4"/>
  <c r="Y1190" i="4"/>
  <c r="E1190" i="4"/>
  <c r="Y1191" i="4"/>
  <c r="E1191" i="4"/>
  <c r="Y1192" i="4"/>
  <c r="E1192" i="4"/>
  <c r="Y1193" i="4"/>
  <c r="E1193" i="4"/>
  <c r="Y1194" i="4"/>
  <c r="E1194" i="4"/>
  <c r="Y1195" i="4"/>
  <c r="E1195" i="4"/>
  <c r="Y1196" i="4"/>
  <c r="E1196" i="4"/>
  <c r="Y1197" i="4"/>
  <c r="E1197" i="4"/>
  <c r="Y1198" i="4"/>
  <c r="E1198" i="4"/>
  <c r="Y1199" i="4"/>
  <c r="E1199" i="4"/>
  <c r="Y1200" i="4"/>
  <c r="E1200" i="4"/>
  <c r="Y1201" i="4"/>
  <c r="E1201" i="4"/>
  <c r="Y1202" i="4"/>
  <c r="E1202" i="4"/>
  <c r="Y1203" i="4"/>
  <c r="E1203" i="4"/>
  <c r="Y1204" i="4"/>
  <c r="E1204" i="4"/>
  <c r="Y1205" i="4"/>
  <c r="E1205" i="4"/>
  <c r="Y1206" i="4"/>
  <c r="E1206" i="4"/>
  <c r="Y1207" i="4"/>
  <c r="E1207" i="4"/>
  <c r="Y1208" i="4"/>
  <c r="E1208" i="4"/>
  <c r="Y1209" i="4"/>
  <c r="E1209" i="4"/>
  <c r="Y1210" i="4"/>
  <c r="E1210" i="4"/>
  <c r="Y1211" i="4"/>
  <c r="E1211" i="4"/>
  <c r="Y1212" i="4"/>
  <c r="E1212" i="4"/>
  <c r="Y1213" i="4"/>
  <c r="E1213" i="4"/>
  <c r="Y1214" i="4"/>
  <c r="E1214" i="4"/>
  <c r="Y1215" i="4"/>
  <c r="E1215" i="4"/>
  <c r="Y1216" i="4"/>
  <c r="E1216" i="4"/>
  <c r="Y1217" i="4"/>
  <c r="E1217" i="4"/>
  <c r="Y1218" i="4"/>
  <c r="E1218" i="4"/>
  <c r="Y1219" i="4"/>
  <c r="E1219" i="4"/>
  <c r="Y1220" i="4"/>
  <c r="E1220" i="4"/>
  <c r="Y1221" i="4"/>
  <c r="E1221" i="4"/>
  <c r="Y1222" i="4"/>
  <c r="E1222" i="4"/>
  <c r="Y1223" i="4"/>
  <c r="E1223" i="4"/>
  <c r="Y1224" i="4"/>
  <c r="E1224" i="4"/>
  <c r="Y1225" i="4"/>
  <c r="E1225" i="4"/>
  <c r="Y1226" i="4"/>
  <c r="E1226" i="4"/>
  <c r="Y1227" i="4"/>
  <c r="E1227" i="4"/>
  <c r="Y1228" i="4"/>
  <c r="E1228" i="4"/>
  <c r="Y1229" i="4"/>
  <c r="E1229" i="4"/>
  <c r="Y1230" i="4"/>
  <c r="E1230" i="4"/>
  <c r="Y1231" i="4"/>
  <c r="E1231" i="4"/>
  <c r="Y1232" i="4"/>
  <c r="E1232" i="4"/>
  <c r="Y1233" i="4"/>
  <c r="E1233" i="4"/>
  <c r="Y1234" i="4"/>
  <c r="E1234" i="4"/>
  <c r="Y1235" i="4"/>
  <c r="E1235" i="4"/>
  <c r="Y1236" i="4"/>
  <c r="E1236" i="4"/>
  <c r="Y1237" i="4"/>
  <c r="E1237" i="4"/>
  <c r="Y1238" i="4"/>
  <c r="E1238" i="4"/>
  <c r="Y1239" i="4"/>
  <c r="E1239" i="4"/>
  <c r="Y1240" i="4"/>
  <c r="E1240" i="4"/>
  <c r="Y1241" i="4"/>
  <c r="E1241" i="4"/>
  <c r="Y1242" i="4"/>
  <c r="E1242" i="4"/>
  <c r="Y1243" i="4"/>
  <c r="E1243" i="4"/>
  <c r="Y1244" i="4"/>
  <c r="E1244" i="4"/>
  <c r="Y1245" i="4"/>
  <c r="E1245" i="4"/>
  <c r="Y1246" i="4"/>
  <c r="E1246" i="4"/>
  <c r="Y1247" i="4"/>
  <c r="E1247" i="4"/>
  <c r="Y1248" i="4"/>
  <c r="E1248" i="4"/>
  <c r="Y1249" i="4"/>
  <c r="E1249" i="4"/>
  <c r="Y1250" i="4"/>
  <c r="E1250" i="4"/>
  <c r="Y1251" i="4"/>
  <c r="E1251" i="4"/>
  <c r="Y1252" i="4"/>
  <c r="E1252" i="4"/>
  <c r="Y1253" i="4"/>
  <c r="E1253" i="4"/>
  <c r="Y1254" i="4"/>
  <c r="E1254" i="4"/>
  <c r="Y1255" i="4"/>
  <c r="E1255" i="4"/>
  <c r="Y1256" i="4"/>
  <c r="E1256" i="4"/>
  <c r="Y1257" i="4"/>
  <c r="E1257" i="4"/>
  <c r="Y1258" i="4"/>
  <c r="E1258" i="4"/>
  <c r="Y1259" i="4"/>
  <c r="E1259" i="4"/>
  <c r="Y1260" i="4"/>
  <c r="E1260" i="4"/>
  <c r="Y1261" i="4"/>
  <c r="E1261" i="4"/>
  <c r="Y1262" i="4"/>
  <c r="E1262" i="4"/>
  <c r="Y1263" i="4"/>
  <c r="E1263" i="4"/>
  <c r="Y1264" i="4"/>
  <c r="E1264" i="4"/>
  <c r="Y1265" i="4"/>
  <c r="E1265" i="4"/>
  <c r="Y1266" i="4"/>
  <c r="E1266" i="4"/>
  <c r="Y1267" i="4"/>
  <c r="E1267" i="4"/>
  <c r="Y1268" i="4"/>
  <c r="E1268" i="4"/>
  <c r="Y1269" i="4"/>
  <c r="E1269" i="4"/>
  <c r="Y1270" i="4"/>
  <c r="E1270" i="4"/>
  <c r="Y1271" i="4"/>
  <c r="E1271" i="4"/>
  <c r="Y1272" i="4"/>
  <c r="E1272" i="4"/>
  <c r="Y1273" i="4"/>
  <c r="E1273" i="4"/>
  <c r="Y1274" i="4"/>
  <c r="E1274" i="4"/>
  <c r="Y1275" i="4"/>
  <c r="E1275" i="4"/>
  <c r="Y1276" i="4"/>
  <c r="E1276" i="4"/>
  <c r="Y1277" i="4"/>
  <c r="E1277" i="4"/>
  <c r="Y1278" i="4"/>
  <c r="E1278" i="4"/>
  <c r="Y1279" i="4"/>
  <c r="E1279" i="4"/>
  <c r="Y1280" i="4"/>
  <c r="E1280" i="4"/>
  <c r="Y1281" i="4"/>
  <c r="E1281" i="4"/>
  <c r="Y1282" i="4"/>
  <c r="E1282" i="4"/>
  <c r="Y1283" i="4"/>
  <c r="E1283" i="4"/>
  <c r="Y1284" i="4"/>
  <c r="E1284" i="4"/>
  <c r="Y1285" i="4"/>
  <c r="E1285" i="4"/>
  <c r="Y1286" i="4"/>
  <c r="E1286" i="4"/>
  <c r="Y1287" i="4"/>
  <c r="E1287" i="4"/>
  <c r="Y1288" i="4"/>
  <c r="E1288" i="4"/>
  <c r="Y1289" i="4"/>
  <c r="E1289" i="4"/>
  <c r="Y1290" i="4"/>
  <c r="E1290" i="4"/>
  <c r="Y1291" i="4"/>
  <c r="E1291" i="4"/>
  <c r="Y1292" i="4"/>
  <c r="E1292" i="4"/>
  <c r="Y1293" i="4"/>
  <c r="E1293" i="4"/>
  <c r="Y1294" i="4"/>
  <c r="E1294" i="4"/>
  <c r="Y1295" i="4"/>
  <c r="E1295" i="4"/>
  <c r="Y1296" i="4"/>
  <c r="E1296" i="4"/>
  <c r="Y1297" i="4"/>
  <c r="E1297" i="4"/>
  <c r="Y1298" i="4"/>
  <c r="E1298" i="4"/>
  <c r="Y1299" i="4"/>
  <c r="E1299" i="4"/>
  <c r="Y1300" i="4"/>
  <c r="E1300" i="4"/>
  <c r="Y1301" i="4"/>
  <c r="E1301" i="4"/>
  <c r="Y1302" i="4"/>
  <c r="E1302" i="4"/>
  <c r="Y1303" i="4"/>
  <c r="E1303" i="4"/>
  <c r="Y1304" i="4"/>
  <c r="E1304" i="4"/>
  <c r="Y1305" i="4"/>
  <c r="E1305" i="4"/>
  <c r="Y1306" i="4"/>
  <c r="E1306" i="4"/>
  <c r="Y1307" i="4"/>
  <c r="E1307" i="4"/>
  <c r="Y1308" i="4"/>
  <c r="E1308" i="4"/>
  <c r="Y1309" i="4"/>
  <c r="E1309" i="4"/>
  <c r="Y1310" i="4"/>
  <c r="E1310" i="4"/>
  <c r="Y1311" i="4"/>
  <c r="E1311" i="4"/>
  <c r="Y1312" i="4"/>
  <c r="E1312" i="4"/>
  <c r="Y1313" i="4"/>
  <c r="E1313" i="4"/>
  <c r="Y1314" i="4"/>
  <c r="E1314" i="4"/>
  <c r="Y1315" i="4"/>
  <c r="E1315" i="4"/>
  <c r="Y1316" i="4"/>
  <c r="E1316" i="4"/>
  <c r="Y1317" i="4"/>
  <c r="E1317" i="4"/>
  <c r="Y1318" i="4"/>
  <c r="E1318" i="4"/>
  <c r="Y1319" i="4"/>
  <c r="E1319" i="4"/>
  <c r="Y1320" i="4"/>
  <c r="E1320" i="4"/>
  <c r="Y1321" i="4"/>
  <c r="E1321" i="4"/>
  <c r="Y1322" i="4"/>
  <c r="E1322" i="4"/>
  <c r="Y1323" i="4"/>
  <c r="E1323" i="4"/>
  <c r="Y1324" i="4"/>
  <c r="E1324" i="4"/>
  <c r="Y1325" i="4"/>
  <c r="E1325" i="4"/>
  <c r="Y1326" i="4"/>
  <c r="E1326" i="4"/>
  <c r="Y1327" i="4"/>
  <c r="E1327" i="4"/>
  <c r="Y1328" i="4"/>
  <c r="E1328" i="4"/>
  <c r="Y1329" i="4"/>
  <c r="E1329" i="4"/>
  <c r="Y1330" i="4"/>
  <c r="E1330" i="4"/>
  <c r="Y1331" i="4"/>
  <c r="E1331" i="4"/>
  <c r="Y1332" i="4"/>
  <c r="E1332" i="4"/>
  <c r="Y1333" i="4"/>
  <c r="E1333" i="4"/>
  <c r="Y1334" i="4"/>
  <c r="E1334" i="4"/>
  <c r="Y1335" i="4"/>
  <c r="E1335" i="4"/>
  <c r="Y1336" i="4"/>
  <c r="E1336" i="4"/>
  <c r="Y1337" i="4"/>
  <c r="E1337" i="4"/>
  <c r="Y1338" i="4"/>
  <c r="E1338" i="4"/>
  <c r="Y1339" i="4"/>
  <c r="E1339" i="4"/>
  <c r="Y1340" i="4"/>
  <c r="E1340" i="4"/>
  <c r="Y1341" i="4"/>
  <c r="E1341" i="4"/>
  <c r="Y1342" i="4"/>
  <c r="E1342" i="4"/>
  <c r="Y1343" i="4"/>
  <c r="E1343" i="4"/>
  <c r="Y1344" i="4"/>
  <c r="E1344" i="4"/>
  <c r="Y1345" i="4"/>
  <c r="E1345" i="4"/>
  <c r="Y1346" i="4"/>
  <c r="E1346" i="4"/>
  <c r="Y1347" i="4"/>
  <c r="E1347" i="4"/>
  <c r="Y1348" i="4"/>
  <c r="E1348" i="4"/>
  <c r="Y1349" i="4"/>
  <c r="E1349" i="4"/>
  <c r="Y1350" i="4"/>
  <c r="E1350" i="4"/>
  <c r="Y1351" i="4"/>
  <c r="E1351" i="4"/>
  <c r="Y1352" i="4"/>
  <c r="E1352" i="4"/>
  <c r="Y1353" i="4"/>
  <c r="E1353" i="4"/>
  <c r="Y1354" i="4"/>
  <c r="E1354" i="4"/>
  <c r="Y1355" i="4"/>
  <c r="E1355" i="4"/>
  <c r="Y1356" i="4"/>
  <c r="E1356" i="4"/>
  <c r="Y1357" i="4"/>
  <c r="E1357" i="4"/>
  <c r="Y1358" i="4"/>
  <c r="E1358" i="4"/>
  <c r="Y1359" i="4"/>
  <c r="E1359" i="4"/>
  <c r="Y1360" i="4"/>
  <c r="E1360" i="4"/>
  <c r="Y1361" i="4"/>
  <c r="E1361" i="4"/>
  <c r="Y1362" i="4"/>
  <c r="E1362" i="4"/>
  <c r="Y1363" i="4"/>
  <c r="E1363" i="4"/>
  <c r="Y1364" i="4"/>
  <c r="E1364" i="4"/>
  <c r="Y1365" i="4"/>
  <c r="E1365" i="4"/>
  <c r="Y1366" i="4"/>
  <c r="E1366" i="4"/>
  <c r="Y1367" i="4"/>
  <c r="E1367" i="4"/>
  <c r="Y1368" i="4"/>
  <c r="E1368" i="4"/>
  <c r="Y1369" i="4"/>
  <c r="E1369" i="4"/>
  <c r="Y1370" i="4"/>
  <c r="E1370" i="4"/>
  <c r="Y1371" i="4"/>
  <c r="E1371" i="4"/>
  <c r="Y1372" i="4"/>
  <c r="E1372" i="4"/>
  <c r="Y1373" i="4"/>
  <c r="E1373" i="4"/>
  <c r="Y1374" i="4"/>
  <c r="E1374" i="4"/>
  <c r="Y1375" i="4"/>
  <c r="E1375" i="4"/>
  <c r="Y1376" i="4"/>
  <c r="E1376" i="4"/>
  <c r="Y1377" i="4"/>
  <c r="E1377" i="4"/>
  <c r="Y1378" i="4"/>
  <c r="E1378" i="4"/>
  <c r="Y1379" i="4"/>
  <c r="E1379" i="4"/>
  <c r="Y1380" i="4"/>
  <c r="E1380" i="4"/>
  <c r="Y1381" i="4"/>
  <c r="E1381" i="4"/>
  <c r="Y1382" i="4"/>
  <c r="E1382" i="4"/>
  <c r="Y1383" i="4"/>
  <c r="E1383" i="4"/>
  <c r="Y1384" i="4"/>
  <c r="E1384" i="4"/>
  <c r="Y1385" i="4"/>
  <c r="E1385" i="4"/>
  <c r="Y1386" i="4"/>
  <c r="E1386" i="4"/>
  <c r="Y1387" i="4"/>
  <c r="E1387" i="4"/>
  <c r="Y1388" i="4"/>
  <c r="E1388" i="4"/>
  <c r="Y1389" i="4"/>
  <c r="E1389" i="4"/>
  <c r="Y1390" i="4"/>
  <c r="E1390" i="4"/>
  <c r="Y1391" i="4"/>
  <c r="E1391" i="4"/>
  <c r="Y1392" i="4"/>
  <c r="E1392" i="4"/>
  <c r="Y1393" i="4"/>
  <c r="E1393" i="4"/>
  <c r="Y1394" i="4"/>
  <c r="E1394" i="4"/>
  <c r="Y1395" i="4"/>
  <c r="E1395" i="4"/>
  <c r="Y1396" i="4"/>
  <c r="E1396" i="4"/>
  <c r="Y1397" i="4"/>
  <c r="E1397" i="4"/>
  <c r="Y1398" i="4"/>
  <c r="E1398" i="4"/>
  <c r="Y1399" i="4"/>
  <c r="E1399" i="4"/>
  <c r="Y1400" i="4"/>
  <c r="E1400" i="4"/>
  <c r="Y1401" i="4"/>
  <c r="E1401" i="4"/>
  <c r="Y1402" i="4"/>
  <c r="E1402" i="4"/>
  <c r="Y1403" i="4"/>
  <c r="E1403" i="4"/>
  <c r="Y1404" i="4"/>
  <c r="E1404" i="4"/>
  <c r="Y1405" i="4"/>
  <c r="E1405" i="4"/>
  <c r="Y1406" i="4"/>
  <c r="E1406" i="4"/>
  <c r="Y1407" i="4"/>
  <c r="E1407" i="4"/>
  <c r="Y1408" i="4"/>
  <c r="E1408" i="4"/>
  <c r="Y1409" i="4"/>
  <c r="E1409" i="4"/>
  <c r="Y1410" i="4"/>
  <c r="E1410" i="4"/>
  <c r="Y1411" i="4"/>
  <c r="E1411" i="4"/>
  <c r="Y1412" i="4"/>
  <c r="E1412" i="4"/>
  <c r="Y1413" i="4"/>
  <c r="E1413" i="4"/>
  <c r="Y1414" i="4"/>
  <c r="E1414" i="4"/>
  <c r="Y1415" i="4"/>
  <c r="E1415" i="4"/>
  <c r="Y1416" i="4"/>
  <c r="E1416" i="4"/>
  <c r="Y1417" i="4"/>
  <c r="E1417" i="4"/>
  <c r="Y1418" i="4"/>
  <c r="E1418" i="4"/>
  <c r="Y1419" i="4"/>
  <c r="E1419" i="4"/>
  <c r="Y1420" i="4"/>
  <c r="E1420" i="4"/>
  <c r="Y1421" i="4"/>
  <c r="E1421" i="4"/>
  <c r="Y1422" i="4"/>
  <c r="E1422" i="4"/>
  <c r="Y1423" i="4"/>
  <c r="E1423" i="4"/>
  <c r="Y1424" i="4"/>
  <c r="E1424" i="4"/>
  <c r="Y1425" i="4"/>
  <c r="E1425" i="4"/>
  <c r="Y1426" i="4"/>
  <c r="E1426" i="4"/>
  <c r="Y1427" i="4"/>
  <c r="E1427" i="4"/>
  <c r="Y1428" i="4"/>
  <c r="E1428" i="4"/>
  <c r="Y1429" i="4"/>
  <c r="E1429" i="4"/>
  <c r="Y1430" i="4"/>
  <c r="E1430" i="4"/>
  <c r="Y1431" i="4"/>
  <c r="E1431" i="4"/>
  <c r="Y1432" i="4"/>
  <c r="E1432" i="4"/>
  <c r="Y1433" i="4"/>
  <c r="E1433" i="4"/>
  <c r="Y1434" i="4"/>
  <c r="E1434" i="4"/>
  <c r="Y1435" i="4"/>
  <c r="E1435" i="4"/>
  <c r="Y1436" i="4"/>
  <c r="E1436" i="4"/>
  <c r="Y1437" i="4"/>
  <c r="E1437" i="4"/>
  <c r="Y1438" i="4"/>
  <c r="E1438" i="4"/>
  <c r="Y1439" i="4"/>
  <c r="E1439" i="4"/>
  <c r="Y1440" i="4"/>
  <c r="E1440" i="4"/>
  <c r="Y1441" i="4"/>
  <c r="E1441" i="4"/>
  <c r="Y1442" i="4"/>
  <c r="E1442" i="4"/>
  <c r="Y1443" i="4"/>
  <c r="E1443" i="4"/>
  <c r="Y1444" i="4"/>
  <c r="E1444" i="4"/>
  <c r="Y1445" i="4"/>
  <c r="E1445" i="4"/>
  <c r="Y1446" i="4"/>
  <c r="E1446" i="4"/>
  <c r="Y1447" i="4"/>
  <c r="E1447" i="4"/>
  <c r="Y1448" i="4"/>
  <c r="E1448" i="4"/>
  <c r="Y1449" i="4"/>
  <c r="E1449" i="4"/>
  <c r="Y1450" i="4"/>
  <c r="E1450" i="4"/>
  <c r="Y1451" i="4"/>
  <c r="E1451" i="4"/>
  <c r="Y1452" i="4"/>
  <c r="E1452" i="4"/>
  <c r="Y1453" i="4"/>
  <c r="E1453" i="4"/>
  <c r="Y1454" i="4"/>
  <c r="E1454" i="4"/>
  <c r="Y1455" i="4"/>
  <c r="E1455" i="4"/>
  <c r="Y1456" i="4"/>
  <c r="E1456" i="4"/>
  <c r="Y1457" i="4"/>
  <c r="E1457" i="4"/>
  <c r="Y1458" i="4"/>
  <c r="E1458" i="4"/>
  <c r="Y1459" i="4"/>
  <c r="E1459" i="4"/>
  <c r="Y1460" i="4"/>
  <c r="E1460" i="4"/>
  <c r="Y1461" i="4"/>
  <c r="E1461" i="4"/>
  <c r="Y1462" i="4"/>
  <c r="E1462" i="4"/>
  <c r="Y1463" i="4"/>
  <c r="E1463" i="4"/>
  <c r="Y1464" i="4"/>
  <c r="E1464" i="4"/>
  <c r="Y1465" i="4"/>
  <c r="E1465" i="4"/>
  <c r="Y1466" i="4"/>
  <c r="E1466" i="4"/>
  <c r="Y1467" i="4"/>
  <c r="E1467" i="4"/>
  <c r="Y1468" i="4"/>
  <c r="E1468" i="4"/>
  <c r="Y1469" i="4"/>
  <c r="E1469" i="4"/>
  <c r="Y1470" i="4"/>
  <c r="E1470" i="4"/>
  <c r="Y1471" i="4"/>
  <c r="E1471" i="4"/>
  <c r="Y1472" i="4"/>
  <c r="E1472" i="4"/>
  <c r="Y1473" i="4"/>
  <c r="E1473" i="4"/>
  <c r="Y1474" i="4"/>
  <c r="E1474" i="4"/>
  <c r="Y1475" i="4"/>
  <c r="E1475" i="4"/>
  <c r="Y1476" i="4"/>
  <c r="E1476" i="4"/>
  <c r="Y1477" i="4"/>
  <c r="E1477" i="4"/>
  <c r="Y1478" i="4"/>
  <c r="E1478" i="4"/>
  <c r="Y1479" i="4"/>
  <c r="E1479" i="4"/>
  <c r="Y1480" i="4"/>
  <c r="E1480" i="4"/>
  <c r="Y1481" i="4"/>
  <c r="E1481" i="4"/>
  <c r="Y1482" i="4"/>
  <c r="E1482" i="4"/>
  <c r="Y1483" i="4"/>
  <c r="E1483" i="4"/>
  <c r="Y1484" i="4"/>
  <c r="E1484" i="4"/>
  <c r="Y1485" i="4"/>
  <c r="E1485" i="4"/>
  <c r="Y1486" i="4"/>
  <c r="E1486" i="4"/>
  <c r="Y1487" i="4"/>
  <c r="E1487" i="4"/>
  <c r="Y1488" i="4"/>
  <c r="E1488" i="4"/>
  <c r="Y1489" i="4"/>
  <c r="E1489" i="4"/>
  <c r="Y1490" i="4"/>
  <c r="E1490" i="4"/>
  <c r="Y1491" i="4"/>
  <c r="E1491" i="4"/>
  <c r="Y1492" i="4"/>
  <c r="E1492" i="4"/>
  <c r="Y1493" i="4"/>
  <c r="E1493" i="4"/>
  <c r="Y1494" i="4"/>
  <c r="E1494" i="4"/>
  <c r="Y1495" i="4"/>
  <c r="E1495" i="4"/>
  <c r="Y1496" i="4"/>
  <c r="E1496" i="4"/>
  <c r="Y1497" i="4"/>
  <c r="E1497" i="4"/>
  <c r="Y1498" i="4"/>
  <c r="E1498" i="4"/>
  <c r="Y1499" i="4"/>
  <c r="E1499" i="4"/>
  <c r="Y1500" i="4"/>
  <c r="E1500" i="4"/>
  <c r="Y1501" i="4"/>
  <c r="E1501" i="4"/>
  <c r="Y1502" i="4"/>
  <c r="E1502" i="4"/>
  <c r="Y1503" i="4"/>
  <c r="E1503" i="4"/>
  <c r="Y1504" i="4"/>
  <c r="E1504" i="4"/>
  <c r="Y1505" i="4"/>
  <c r="E1505" i="4"/>
  <c r="Y1506" i="4"/>
  <c r="E1506" i="4"/>
  <c r="Y1507" i="4"/>
  <c r="E1507" i="4"/>
  <c r="Y1508" i="4"/>
  <c r="E1508" i="4"/>
  <c r="Y1509" i="4"/>
  <c r="E1509" i="4"/>
  <c r="Y1510" i="4"/>
  <c r="E1510" i="4"/>
  <c r="Y1511" i="4"/>
  <c r="E1511" i="4"/>
  <c r="Y1512" i="4"/>
  <c r="E1512" i="4"/>
  <c r="Y1513" i="4"/>
  <c r="E1513" i="4"/>
  <c r="Y1514" i="4"/>
  <c r="E1514" i="4"/>
  <c r="Y1515" i="4"/>
  <c r="E1515" i="4"/>
  <c r="Y1516" i="4"/>
  <c r="E1516" i="4"/>
  <c r="Y1517" i="4"/>
  <c r="E1517" i="4"/>
  <c r="Y1518" i="4"/>
  <c r="E1518" i="4"/>
  <c r="Y1519" i="4"/>
  <c r="E1519" i="4"/>
  <c r="Y1520" i="4"/>
  <c r="E1520" i="4"/>
  <c r="Y1521" i="4"/>
  <c r="E1521" i="4"/>
  <c r="Y1522" i="4"/>
  <c r="E1522" i="4"/>
  <c r="Y1523" i="4"/>
  <c r="E1523" i="4"/>
  <c r="Y1524" i="4"/>
  <c r="E1524" i="4"/>
  <c r="Y1525" i="4"/>
  <c r="E1525" i="4"/>
  <c r="Y1526" i="4"/>
  <c r="E1526" i="4"/>
  <c r="Y1527" i="4"/>
  <c r="E1527" i="4"/>
  <c r="Y1528" i="4"/>
  <c r="E1528" i="4"/>
  <c r="Y1529" i="4"/>
  <c r="E1529" i="4"/>
  <c r="Y1530" i="4"/>
  <c r="E1530" i="4"/>
  <c r="Y1531" i="4"/>
  <c r="E1531" i="4"/>
  <c r="Y1532" i="4"/>
  <c r="E1532" i="4"/>
  <c r="Y1533" i="4"/>
  <c r="E1533" i="4"/>
  <c r="Y1534" i="4"/>
  <c r="E1534" i="4"/>
  <c r="Y1535" i="4"/>
  <c r="E1535" i="4"/>
  <c r="Y1536" i="4"/>
  <c r="E1536" i="4"/>
  <c r="Y1537" i="4"/>
  <c r="E1537" i="4"/>
  <c r="Y1538" i="4"/>
  <c r="E1538" i="4"/>
  <c r="Y1539" i="4"/>
  <c r="E1539" i="4"/>
  <c r="Y1540" i="4"/>
  <c r="E1540" i="4"/>
  <c r="Y1541" i="4"/>
  <c r="E1541" i="4"/>
  <c r="Y1542" i="4"/>
  <c r="E1542" i="4"/>
  <c r="Y1543" i="4"/>
  <c r="E1543" i="4"/>
  <c r="Y1544" i="4"/>
  <c r="E1544" i="4"/>
  <c r="Y1545" i="4"/>
  <c r="E1545" i="4"/>
  <c r="Y1546" i="4"/>
  <c r="E1546" i="4"/>
  <c r="Y1547" i="4"/>
  <c r="E1547" i="4"/>
  <c r="Y1548" i="4"/>
  <c r="E1548" i="4"/>
  <c r="Y1549" i="4"/>
  <c r="E1549" i="4"/>
  <c r="Y1550" i="4"/>
  <c r="E1550" i="4"/>
  <c r="Y1551" i="4"/>
  <c r="E1551" i="4"/>
  <c r="Y1552" i="4"/>
  <c r="E1552" i="4"/>
  <c r="Y1553" i="4"/>
  <c r="E1553" i="4"/>
  <c r="Y1554" i="4"/>
  <c r="E1554" i="4"/>
  <c r="Y1555" i="4"/>
  <c r="E1555" i="4"/>
  <c r="Y1556" i="4"/>
  <c r="E1556" i="4"/>
  <c r="Y1557" i="4"/>
  <c r="E1557" i="4"/>
  <c r="Y1558" i="4"/>
  <c r="E1558" i="4"/>
  <c r="Y1559" i="4"/>
  <c r="E1559" i="4"/>
  <c r="Y1560" i="4"/>
  <c r="E1560" i="4"/>
  <c r="Y1561" i="4"/>
  <c r="E1561" i="4"/>
  <c r="Y1562" i="4"/>
  <c r="E1562" i="4"/>
  <c r="Y1563" i="4"/>
  <c r="E1563" i="4"/>
  <c r="Y1564" i="4"/>
  <c r="E1564" i="4"/>
  <c r="Y1565" i="4"/>
  <c r="E1565" i="4"/>
  <c r="Y1566" i="4"/>
  <c r="E1566" i="4"/>
  <c r="Y1567" i="4"/>
  <c r="E1567" i="4"/>
  <c r="Y1568" i="4"/>
  <c r="E1568" i="4"/>
  <c r="Y1569" i="4"/>
  <c r="E1569" i="4"/>
  <c r="Y1570" i="4"/>
  <c r="E1570" i="4"/>
  <c r="Y1571" i="4"/>
  <c r="E1571" i="4"/>
  <c r="Y1572" i="4"/>
  <c r="E1572" i="4"/>
  <c r="Y1573" i="4"/>
  <c r="E1573" i="4"/>
  <c r="Y1574" i="4"/>
  <c r="E1574" i="4"/>
  <c r="Y1575" i="4"/>
  <c r="E1575" i="4"/>
  <c r="Y1576" i="4"/>
  <c r="E1576" i="4"/>
  <c r="Y1577" i="4"/>
  <c r="E1577" i="4"/>
  <c r="Y1578" i="4"/>
  <c r="E1578" i="4"/>
  <c r="Y1579" i="4"/>
  <c r="E1579" i="4"/>
  <c r="Y1580" i="4"/>
  <c r="E1580" i="4"/>
  <c r="Y1581" i="4"/>
  <c r="E1581" i="4"/>
  <c r="Y1582" i="4"/>
  <c r="E1582" i="4"/>
  <c r="Y1583" i="4"/>
  <c r="E1583" i="4"/>
  <c r="Y1584" i="4"/>
  <c r="E1584" i="4"/>
  <c r="Y1585" i="4"/>
  <c r="E1585" i="4"/>
  <c r="Y1586" i="4"/>
  <c r="E1586" i="4"/>
  <c r="Y1587" i="4"/>
  <c r="E1587" i="4"/>
  <c r="Y1588" i="4"/>
  <c r="E1588" i="4"/>
  <c r="Y1589" i="4"/>
  <c r="E1589" i="4"/>
  <c r="Y1590" i="4"/>
  <c r="E1590" i="4"/>
  <c r="Y1591" i="4"/>
  <c r="E1591" i="4"/>
  <c r="Y1592" i="4"/>
  <c r="E1592" i="4"/>
  <c r="Y1593" i="4"/>
  <c r="E1593" i="4"/>
  <c r="Y1594" i="4"/>
  <c r="E1594" i="4"/>
  <c r="Y1595" i="4"/>
  <c r="E1595" i="4"/>
  <c r="Y1596" i="4"/>
  <c r="E1596" i="4"/>
  <c r="Y1597" i="4"/>
  <c r="E1597" i="4"/>
  <c r="Y1598" i="4"/>
  <c r="E1598" i="4"/>
  <c r="Y1599" i="4"/>
  <c r="E1599" i="4"/>
  <c r="Y1600" i="4"/>
  <c r="E1600" i="4"/>
  <c r="Y1601" i="4"/>
  <c r="E1601" i="4"/>
  <c r="Y1602" i="4"/>
  <c r="E1602" i="4"/>
  <c r="Y1603" i="4"/>
  <c r="E1603" i="4"/>
  <c r="Y1604" i="4"/>
  <c r="E1604" i="4"/>
  <c r="Y1605" i="4"/>
  <c r="E1605" i="4"/>
  <c r="Y1606" i="4"/>
  <c r="E1606" i="4"/>
  <c r="Y1607" i="4"/>
  <c r="E1607" i="4"/>
  <c r="Y1608" i="4"/>
  <c r="E1608" i="4"/>
  <c r="Y1609" i="4"/>
  <c r="E1609" i="4"/>
  <c r="Y1610" i="4"/>
  <c r="E1610" i="4"/>
  <c r="Y1611" i="4"/>
  <c r="E1611" i="4"/>
  <c r="Y1612" i="4"/>
  <c r="E1612" i="4"/>
  <c r="Y1613" i="4"/>
  <c r="E1613" i="4"/>
  <c r="Y1614" i="4"/>
  <c r="E1614" i="4"/>
  <c r="Y1615" i="4"/>
  <c r="E1615" i="4"/>
  <c r="Y1616" i="4"/>
  <c r="E1616" i="4"/>
  <c r="Y1617" i="4"/>
  <c r="E1617" i="4"/>
  <c r="Y1618" i="4"/>
  <c r="E1618" i="4"/>
  <c r="Y1619" i="4"/>
  <c r="E1619" i="4"/>
  <c r="Y1620" i="4"/>
  <c r="E1620" i="4"/>
  <c r="Y1621" i="4"/>
  <c r="E1621" i="4"/>
  <c r="Y1622" i="4"/>
  <c r="E1622" i="4"/>
  <c r="Y1623" i="4"/>
  <c r="E1623" i="4"/>
  <c r="Y1624" i="4"/>
  <c r="E1624" i="4"/>
  <c r="Y1625" i="4"/>
  <c r="E1625" i="4"/>
  <c r="Y1626" i="4"/>
  <c r="E1626" i="4"/>
  <c r="Y1627" i="4"/>
  <c r="E1627" i="4"/>
  <c r="Y1628" i="4"/>
  <c r="E1628" i="4"/>
  <c r="Y1629" i="4"/>
  <c r="E1629" i="4"/>
  <c r="Y1630" i="4"/>
  <c r="E1630" i="4"/>
  <c r="Y1631" i="4"/>
  <c r="E1631" i="4"/>
  <c r="Y1632" i="4"/>
  <c r="E1632" i="4"/>
  <c r="Y1633" i="4"/>
  <c r="E1633" i="4"/>
  <c r="Y1634" i="4"/>
  <c r="E1634" i="4"/>
  <c r="Y1635" i="4"/>
  <c r="E1635" i="4"/>
  <c r="Y1636" i="4"/>
  <c r="E1636" i="4"/>
  <c r="Y1637" i="4"/>
  <c r="E1637" i="4"/>
  <c r="Y1638" i="4"/>
  <c r="E1638" i="4"/>
  <c r="Y1639" i="4"/>
  <c r="E1639" i="4"/>
  <c r="Y1640" i="4"/>
  <c r="E1640" i="4"/>
  <c r="Y1641" i="4"/>
  <c r="E1641" i="4"/>
  <c r="Y1642" i="4"/>
  <c r="E1642" i="4"/>
  <c r="Y1643" i="4"/>
  <c r="E1643" i="4"/>
  <c r="Y1644" i="4"/>
  <c r="E1644" i="4"/>
  <c r="Y1645" i="4"/>
  <c r="E1645" i="4"/>
  <c r="Y1646" i="4"/>
  <c r="E1646" i="4"/>
  <c r="Y1647" i="4"/>
  <c r="E1647" i="4"/>
  <c r="Y1648" i="4"/>
  <c r="E1648" i="4"/>
  <c r="Y1649" i="4"/>
  <c r="E1649" i="4"/>
  <c r="Y1650" i="4"/>
  <c r="E1650" i="4"/>
  <c r="Y1651" i="4"/>
  <c r="E1651" i="4"/>
  <c r="Y1652" i="4"/>
  <c r="E1652" i="4"/>
  <c r="Y1653" i="4"/>
  <c r="E1653" i="4"/>
  <c r="Y1654" i="4"/>
  <c r="E1654" i="4"/>
  <c r="Y1655" i="4"/>
  <c r="E1655" i="4"/>
  <c r="Y1656" i="4"/>
  <c r="E1656" i="4"/>
  <c r="Y1657" i="4"/>
  <c r="E1657" i="4"/>
  <c r="Y1658" i="4"/>
  <c r="E1658" i="4"/>
  <c r="Y1659" i="4"/>
  <c r="E1659" i="4"/>
  <c r="Y1660" i="4"/>
  <c r="E1660" i="4"/>
  <c r="Y1661" i="4"/>
  <c r="E1661" i="4"/>
  <c r="Y1662" i="4"/>
  <c r="E1662" i="4"/>
  <c r="Y1663" i="4"/>
  <c r="E1663" i="4"/>
  <c r="Y1664" i="4"/>
  <c r="E1664" i="4"/>
  <c r="Y1665" i="4"/>
  <c r="E1665" i="4"/>
  <c r="Y1666" i="4"/>
  <c r="E1666" i="4"/>
  <c r="Y1667" i="4"/>
  <c r="E1667" i="4"/>
  <c r="Y1668" i="4"/>
  <c r="E1668" i="4"/>
  <c r="Y1669" i="4"/>
  <c r="E1669" i="4"/>
  <c r="Y1670" i="4"/>
  <c r="E1670" i="4"/>
  <c r="Y1671" i="4"/>
  <c r="E1671" i="4"/>
  <c r="Y1672" i="4"/>
  <c r="E1672" i="4"/>
  <c r="Y1673" i="4"/>
  <c r="E1673" i="4"/>
  <c r="Y1674" i="4"/>
  <c r="E1674" i="4"/>
  <c r="Y1675" i="4"/>
  <c r="E1675" i="4"/>
  <c r="Y1676" i="4"/>
  <c r="E1676" i="4"/>
  <c r="Y1677" i="4"/>
  <c r="E1677" i="4"/>
  <c r="Y1678" i="4"/>
  <c r="E1678" i="4"/>
  <c r="Y1679" i="4"/>
  <c r="E1679" i="4"/>
  <c r="Y1680" i="4"/>
  <c r="E1680" i="4"/>
  <c r="Y1681" i="4"/>
  <c r="E1681" i="4"/>
  <c r="Y1682" i="4"/>
  <c r="E1682" i="4"/>
  <c r="Y1683" i="4"/>
  <c r="E1683" i="4"/>
  <c r="Y1684" i="4"/>
  <c r="E1684" i="4"/>
  <c r="Y1685" i="4"/>
  <c r="E1685" i="4"/>
  <c r="Y1686" i="4"/>
  <c r="E1686" i="4"/>
  <c r="Y1687" i="4"/>
  <c r="E1687" i="4"/>
  <c r="Y1688" i="4"/>
  <c r="E1688" i="4"/>
  <c r="Y1689" i="4"/>
  <c r="E1689" i="4"/>
  <c r="Y1690" i="4"/>
  <c r="E1690" i="4"/>
  <c r="Y1691" i="4"/>
  <c r="E1691" i="4"/>
  <c r="Y1692" i="4"/>
  <c r="E1692" i="4"/>
  <c r="Y1693" i="4"/>
  <c r="E1693" i="4"/>
  <c r="Y1694" i="4"/>
  <c r="E1694" i="4"/>
  <c r="Y1695" i="4"/>
  <c r="E1695" i="4"/>
  <c r="Y1696" i="4"/>
  <c r="E1696" i="4"/>
  <c r="Y1697" i="4"/>
  <c r="E1697" i="4"/>
  <c r="Y1698" i="4"/>
  <c r="E1698" i="4"/>
  <c r="Y1699" i="4"/>
  <c r="E1699" i="4"/>
  <c r="Y1700" i="4"/>
  <c r="E1700" i="4"/>
  <c r="Y1701" i="4"/>
  <c r="E1701" i="4"/>
  <c r="Y1702" i="4"/>
  <c r="E1702" i="4"/>
  <c r="Y1703" i="4"/>
  <c r="E1703" i="4"/>
  <c r="Y1704" i="4"/>
  <c r="E1704" i="4"/>
  <c r="Y1705" i="4"/>
  <c r="E1705" i="4"/>
  <c r="Y1706" i="4"/>
  <c r="E1706" i="4"/>
  <c r="Y1707" i="4"/>
  <c r="E1707" i="4"/>
  <c r="Y1708" i="4"/>
  <c r="E1708" i="4"/>
  <c r="Y1709" i="4"/>
  <c r="E1709" i="4"/>
  <c r="Y1710" i="4"/>
  <c r="E1710" i="4"/>
  <c r="Y1711" i="4"/>
  <c r="E1711" i="4"/>
  <c r="Y1712" i="4"/>
  <c r="E1712" i="4"/>
  <c r="Y1713" i="4"/>
  <c r="E1713" i="4"/>
  <c r="Y1714" i="4"/>
  <c r="E1714" i="4"/>
  <c r="Y1715" i="4"/>
  <c r="E1715" i="4"/>
  <c r="Y1716" i="4"/>
  <c r="E1716" i="4"/>
  <c r="Y1717" i="4"/>
  <c r="E1717" i="4"/>
  <c r="Y1718" i="4"/>
  <c r="E1718" i="4"/>
  <c r="Y1719" i="4"/>
  <c r="E1719" i="4"/>
  <c r="Y1720" i="4"/>
  <c r="E1720" i="4"/>
  <c r="Y1721" i="4"/>
  <c r="E1721" i="4"/>
  <c r="Y1722" i="4"/>
  <c r="E1722" i="4"/>
  <c r="Y1723" i="4"/>
  <c r="E1723" i="4"/>
  <c r="Y1724" i="4"/>
  <c r="E1724" i="4"/>
  <c r="Y1725" i="4"/>
  <c r="E1725" i="4"/>
  <c r="Y1726" i="4"/>
  <c r="E1726" i="4"/>
  <c r="Y1727" i="4"/>
  <c r="E1727" i="4"/>
  <c r="Y1728" i="4"/>
  <c r="E1728" i="4"/>
  <c r="Y1729" i="4"/>
  <c r="E1729" i="4"/>
  <c r="Y1730" i="4"/>
  <c r="E1730" i="4"/>
  <c r="Y1731" i="4"/>
  <c r="E1731" i="4"/>
  <c r="Y1732" i="4"/>
  <c r="E1732" i="4"/>
  <c r="Y1733" i="4"/>
  <c r="E1733" i="4"/>
  <c r="Y1734" i="4"/>
  <c r="E1734" i="4"/>
  <c r="Y1735" i="4"/>
  <c r="E1735" i="4"/>
  <c r="Y1736" i="4"/>
  <c r="E1736" i="4"/>
  <c r="Y1737" i="4"/>
  <c r="E1737" i="4"/>
  <c r="Y1738" i="4"/>
  <c r="E1738" i="4"/>
  <c r="Y1739" i="4"/>
  <c r="E1739" i="4"/>
  <c r="Y1740" i="4"/>
  <c r="E1740" i="4"/>
  <c r="Y1741" i="4"/>
  <c r="E1741" i="4"/>
  <c r="Y1742" i="4"/>
  <c r="E1742" i="4"/>
  <c r="Y1743" i="4"/>
  <c r="E1743" i="4"/>
  <c r="Y1744" i="4"/>
  <c r="E1744" i="4"/>
  <c r="Y1745" i="4"/>
  <c r="E1745" i="4"/>
  <c r="Y1746" i="4"/>
  <c r="E1746" i="4"/>
  <c r="Y1747" i="4"/>
  <c r="E1747" i="4"/>
  <c r="Y1748" i="4"/>
  <c r="E1748" i="4"/>
  <c r="Y1749" i="4"/>
  <c r="E1749" i="4"/>
  <c r="Y1750" i="4"/>
  <c r="E1750" i="4"/>
  <c r="Y1751" i="4"/>
  <c r="E1751" i="4"/>
  <c r="Y1752" i="4"/>
  <c r="E1752" i="4"/>
  <c r="Y1753" i="4"/>
  <c r="E1753" i="4"/>
  <c r="Y1754" i="4"/>
  <c r="E1754" i="4"/>
  <c r="Y1755" i="4"/>
  <c r="E1755" i="4"/>
  <c r="Y1756" i="4"/>
  <c r="E1756" i="4"/>
  <c r="Y1757" i="4"/>
  <c r="E1757" i="4"/>
  <c r="Y1758" i="4"/>
  <c r="E1758" i="4"/>
  <c r="Y1759" i="4"/>
  <c r="E1759" i="4"/>
  <c r="Y1760" i="4"/>
  <c r="E1760" i="4"/>
  <c r="Y1761" i="4"/>
  <c r="E1761" i="4"/>
  <c r="Y1762" i="4"/>
  <c r="E1762" i="4"/>
  <c r="Y1763" i="4"/>
  <c r="E1763" i="4"/>
  <c r="Y1764" i="4"/>
  <c r="E1764" i="4"/>
  <c r="Y1765" i="4"/>
  <c r="E1765" i="4"/>
  <c r="Y1766" i="4"/>
  <c r="E1766" i="4"/>
  <c r="Y1767" i="4"/>
  <c r="E1767" i="4"/>
  <c r="Y1768" i="4"/>
  <c r="E1768" i="4"/>
  <c r="Y1769" i="4"/>
  <c r="E1769" i="4"/>
  <c r="Y1770" i="4"/>
  <c r="E1770" i="4"/>
  <c r="Y1771" i="4"/>
  <c r="E1771" i="4"/>
  <c r="Y1772" i="4"/>
  <c r="E1772" i="4"/>
  <c r="Y1773" i="4"/>
  <c r="E1773" i="4"/>
  <c r="Y1774" i="4"/>
  <c r="E1774" i="4"/>
  <c r="Y1775" i="4"/>
  <c r="E1775" i="4"/>
  <c r="Y1776" i="4"/>
  <c r="E1776" i="4"/>
  <c r="Y1777" i="4"/>
  <c r="E1777" i="4"/>
  <c r="Y1778" i="4"/>
  <c r="E1778" i="4"/>
  <c r="Y1779" i="4"/>
  <c r="E1779" i="4"/>
  <c r="Y1780" i="4"/>
  <c r="E1780" i="4"/>
  <c r="Y1781" i="4"/>
  <c r="E1781" i="4"/>
  <c r="Y1782" i="4"/>
  <c r="E1782" i="4"/>
  <c r="Y1783" i="4"/>
  <c r="E1783" i="4"/>
  <c r="Y1784" i="4"/>
  <c r="E1784" i="4"/>
  <c r="Y1785" i="4"/>
  <c r="E1785" i="4"/>
  <c r="Y1786" i="4"/>
  <c r="E1786" i="4"/>
  <c r="Y1787" i="4"/>
  <c r="E1787" i="4"/>
  <c r="Y1788" i="4"/>
  <c r="E1788" i="4"/>
  <c r="Y1789" i="4"/>
  <c r="E1789" i="4"/>
  <c r="Y1790" i="4"/>
  <c r="E1790" i="4"/>
  <c r="Y1791" i="4"/>
  <c r="E1791" i="4"/>
  <c r="Y1792" i="4"/>
  <c r="E1792" i="4"/>
  <c r="Y1793" i="4"/>
  <c r="E1793" i="4"/>
  <c r="Y1794" i="4"/>
  <c r="E1794" i="4"/>
  <c r="Y1795" i="4"/>
  <c r="E1795" i="4"/>
  <c r="Y1796" i="4"/>
  <c r="E1796" i="4"/>
  <c r="Y1797" i="4"/>
  <c r="E1797" i="4"/>
  <c r="Y1798" i="4"/>
  <c r="E1798" i="4"/>
  <c r="Y1799" i="4"/>
  <c r="E1799" i="4"/>
  <c r="Y1800" i="4"/>
  <c r="E1800" i="4"/>
  <c r="Y1801" i="4"/>
  <c r="E1801" i="4"/>
  <c r="Y1802" i="4"/>
  <c r="E1802" i="4"/>
  <c r="Y1803" i="4"/>
  <c r="E1803" i="4"/>
  <c r="Y1804" i="4"/>
  <c r="E1804" i="4"/>
  <c r="Y1805" i="4"/>
  <c r="E1805" i="4"/>
  <c r="Y1806" i="4"/>
  <c r="E1806" i="4"/>
  <c r="Y1807" i="4"/>
  <c r="E1807" i="4"/>
  <c r="Y1808" i="4"/>
  <c r="E1808" i="4"/>
  <c r="Y1809" i="4"/>
  <c r="E1809" i="4"/>
  <c r="Y1810" i="4"/>
  <c r="E1810" i="4"/>
  <c r="Y1811" i="4"/>
  <c r="E1811" i="4"/>
  <c r="Y1812" i="4"/>
  <c r="E1812" i="4"/>
  <c r="Y1813" i="4"/>
  <c r="E1813" i="4"/>
  <c r="Y1814" i="4"/>
  <c r="E1814" i="4"/>
  <c r="Y1815" i="4"/>
  <c r="E1815" i="4"/>
  <c r="Y1816" i="4"/>
  <c r="E1816" i="4"/>
  <c r="Y1817" i="4"/>
  <c r="E1817" i="4"/>
  <c r="Y1818" i="4"/>
  <c r="E1818" i="4"/>
  <c r="Y1819" i="4"/>
  <c r="E1819" i="4"/>
  <c r="Y1820" i="4"/>
  <c r="E1820" i="4"/>
  <c r="Y1821" i="4"/>
  <c r="E1821" i="4"/>
  <c r="Y1822" i="4"/>
  <c r="E1822" i="4"/>
  <c r="Y1823" i="4"/>
  <c r="E1823" i="4"/>
  <c r="Y1824" i="4"/>
  <c r="E1824" i="4"/>
  <c r="Y1825" i="4"/>
  <c r="E1825" i="4"/>
  <c r="Y1826" i="4"/>
  <c r="E1826" i="4"/>
  <c r="Y1827" i="4"/>
  <c r="E1827" i="4"/>
  <c r="Y1828" i="4"/>
  <c r="E1828" i="4"/>
  <c r="Y1829" i="4"/>
  <c r="E1829" i="4"/>
  <c r="Y1830" i="4"/>
  <c r="E1830" i="4"/>
  <c r="Y1831" i="4"/>
  <c r="E1831" i="4"/>
  <c r="Y1832" i="4"/>
  <c r="E1832" i="4"/>
  <c r="Y1833" i="4"/>
  <c r="E1833" i="4"/>
  <c r="Y1834" i="4"/>
  <c r="E1834" i="4"/>
  <c r="Y1835" i="4"/>
  <c r="E1835" i="4"/>
  <c r="Y1836" i="4"/>
  <c r="E1836" i="4"/>
  <c r="Y1837" i="4"/>
  <c r="E1837" i="4"/>
  <c r="Y1838" i="4"/>
  <c r="E1838" i="4"/>
  <c r="Y1839" i="4"/>
  <c r="E1839" i="4"/>
  <c r="Y1840" i="4"/>
  <c r="E1840" i="4"/>
  <c r="Y1841" i="4"/>
  <c r="E1841" i="4"/>
  <c r="Y1842" i="4"/>
  <c r="E1842" i="4"/>
  <c r="Y1843" i="4"/>
  <c r="E1843" i="4"/>
  <c r="Y1844" i="4"/>
  <c r="E1844" i="4"/>
  <c r="Y1845" i="4"/>
  <c r="E1845" i="4"/>
  <c r="Y1846" i="4"/>
  <c r="E1846" i="4"/>
  <c r="Y1847" i="4"/>
  <c r="E1847" i="4"/>
  <c r="Y1848" i="4"/>
  <c r="E1848" i="4"/>
  <c r="Y1849" i="4"/>
  <c r="E1849" i="4"/>
  <c r="Y1850" i="4"/>
  <c r="E1850" i="4"/>
  <c r="Y1851" i="4"/>
  <c r="E1851" i="4"/>
  <c r="Y1852" i="4"/>
  <c r="E1852" i="4"/>
  <c r="Y1853" i="4"/>
  <c r="E1853" i="4"/>
  <c r="Y1854" i="4"/>
  <c r="E1854" i="4"/>
  <c r="Y1855" i="4"/>
  <c r="E1855" i="4"/>
  <c r="Y1856" i="4"/>
  <c r="E1856" i="4"/>
  <c r="Y1857" i="4"/>
  <c r="E1857" i="4"/>
  <c r="Y1858" i="4"/>
  <c r="E1858" i="4"/>
  <c r="Y1859" i="4"/>
  <c r="E1859" i="4"/>
  <c r="Y1860" i="4"/>
  <c r="E1860" i="4"/>
  <c r="Y1861" i="4"/>
  <c r="E1861" i="4"/>
  <c r="Y1862" i="4"/>
  <c r="E1862" i="4"/>
  <c r="Y1863" i="4"/>
  <c r="E1863" i="4"/>
  <c r="Y1864" i="4"/>
  <c r="E1864" i="4"/>
  <c r="Y1865" i="4"/>
  <c r="E1865" i="4"/>
  <c r="Y1866" i="4"/>
  <c r="E1866" i="4"/>
  <c r="Y1867" i="4"/>
  <c r="E1867" i="4"/>
  <c r="Y1868" i="4"/>
  <c r="E1868" i="4"/>
  <c r="Y1869" i="4"/>
  <c r="E1869" i="4"/>
  <c r="Y1870" i="4"/>
  <c r="E1870" i="4"/>
  <c r="Y1871" i="4"/>
  <c r="E1871" i="4"/>
  <c r="Y1872" i="4"/>
  <c r="E1872" i="4"/>
  <c r="Y1873" i="4"/>
  <c r="E1873" i="4"/>
  <c r="Y1874" i="4"/>
  <c r="E1874" i="4"/>
  <c r="Y1875" i="4"/>
  <c r="E1875" i="4"/>
  <c r="Y1876" i="4"/>
  <c r="E1876" i="4"/>
  <c r="Y1877" i="4"/>
  <c r="E1877" i="4"/>
  <c r="Y1878" i="4"/>
  <c r="E1878" i="4"/>
  <c r="Y1879" i="4"/>
  <c r="E1879" i="4"/>
  <c r="Y1880" i="4"/>
  <c r="E1880" i="4"/>
  <c r="Y1881" i="4"/>
  <c r="E1881" i="4"/>
  <c r="Y1882" i="4"/>
  <c r="E1882" i="4"/>
  <c r="Y1883" i="4"/>
  <c r="E1883" i="4"/>
  <c r="Y1884" i="4"/>
  <c r="E1884" i="4"/>
  <c r="Y1885" i="4"/>
  <c r="E1885" i="4"/>
  <c r="Y1886" i="4"/>
  <c r="E1886" i="4"/>
  <c r="Y1887" i="4"/>
  <c r="E1887" i="4"/>
  <c r="Y1888" i="4"/>
  <c r="E1888" i="4"/>
  <c r="Y1889" i="4"/>
  <c r="E1889" i="4"/>
  <c r="Y1890" i="4"/>
  <c r="E1890" i="4"/>
  <c r="Y1891" i="4"/>
  <c r="E1891" i="4"/>
  <c r="Y1892" i="4"/>
  <c r="E1892" i="4"/>
  <c r="Y1893" i="4"/>
  <c r="E1893" i="4"/>
  <c r="Y1894" i="4"/>
  <c r="E1894" i="4"/>
  <c r="Y1895" i="4"/>
  <c r="E1895" i="4"/>
  <c r="Y1896" i="4"/>
  <c r="E1896" i="4"/>
  <c r="Y1897" i="4"/>
  <c r="E1897" i="4"/>
  <c r="Y1898" i="4"/>
  <c r="E1898" i="4"/>
  <c r="Y1899" i="4"/>
  <c r="E1899" i="4"/>
  <c r="Y1900" i="4"/>
  <c r="E1900" i="4"/>
  <c r="Y1901" i="4"/>
  <c r="E1901" i="4"/>
  <c r="Y1902" i="4"/>
  <c r="E1902" i="4"/>
  <c r="Y1903" i="4"/>
  <c r="E1903" i="4"/>
  <c r="Y1904" i="4"/>
  <c r="E1904" i="4"/>
  <c r="Y1905" i="4"/>
  <c r="E1905" i="4"/>
  <c r="Y1906" i="4"/>
  <c r="E1906" i="4"/>
  <c r="Y1907" i="4"/>
  <c r="E1907" i="4"/>
  <c r="Y1908" i="4"/>
  <c r="E1908" i="4"/>
  <c r="Y1909" i="4"/>
  <c r="E1909" i="4"/>
  <c r="Y1910" i="4"/>
  <c r="E1910" i="4"/>
  <c r="Y1911" i="4"/>
  <c r="E1911" i="4"/>
  <c r="Y1912" i="4"/>
  <c r="E1912" i="4"/>
  <c r="Y1913" i="4"/>
  <c r="E1913" i="4"/>
  <c r="Y1914" i="4"/>
  <c r="E1914" i="4"/>
  <c r="Y1915" i="4"/>
  <c r="E1915" i="4"/>
  <c r="Y1916" i="4"/>
  <c r="E1916" i="4"/>
  <c r="Y1917" i="4"/>
  <c r="E1917" i="4"/>
  <c r="Y1918" i="4"/>
  <c r="E1918" i="4"/>
  <c r="Y1919" i="4"/>
  <c r="E1919" i="4"/>
  <c r="Y1920" i="4"/>
  <c r="E1920" i="4"/>
  <c r="Y1921" i="4"/>
  <c r="E1921" i="4"/>
  <c r="Y1922" i="4"/>
  <c r="E1922" i="4"/>
  <c r="Y1923" i="4"/>
  <c r="E1923" i="4"/>
  <c r="Y1924" i="4"/>
  <c r="E1924" i="4"/>
  <c r="Y1925" i="4"/>
  <c r="E1925" i="4"/>
  <c r="Y1926" i="4"/>
  <c r="E1926" i="4"/>
  <c r="Y1927" i="4"/>
  <c r="E1927" i="4"/>
  <c r="Y1928" i="4"/>
  <c r="E1928" i="4"/>
  <c r="Y1929" i="4"/>
  <c r="E1929" i="4"/>
  <c r="Y1930" i="4"/>
  <c r="E1930" i="4"/>
  <c r="Y1931" i="4"/>
  <c r="E1931" i="4"/>
  <c r="Y1932" i="4"/>
  <c r="E1932" i="4"/>
  <c r="Y1933" i="4"/>
  <c r="E1933" i="4"/>
  <c r="Y1934" i="4"/>
  <c r="E1934" i="4"/>
  <c r="Y1935" i="4"/>
  <c r="E1935" i="4"/>
  <c r="Y1936" i="4"/>
  <c r="E1936" i="4"/>
  <c r="Y1937" i="4"/>
  <c r="E1937" i="4"/>
  <c r="Y1938" i="4"/>
  <c r="E1938" i="4"/>
  <c r="Y1939" i="4"/>
  <c r="E1939" i="4"/>
  <c r="Y1940" i="4"/>
  <c r="E1940" i="4"/>
  <c r="Y1941" i="4"/>
  <c r="E1941" i="4"/>
  <c r="Y1942" i="4"/>
  <c r="E1942" i="4"/>
  <c r="Y1943" i="4"/>
  <c r="E1943" i="4"/>
  <c r="Y1944" i="4"/>
  <c r="E1944" i="4"/>
  <c r="Y1945" i="4"/>
  <c r="E1945" i="4"/>
  <c r="Y1946" i="4"/>
  <c r="E1946" i="4"/>
  <c r="Y1947" i="4"/>
  <c r="E1947" i="4"/>
  <c r="Y1948" i="4"/>
  <c r="E1948" i="4"/>
  <c r="Y1949" i="4"/>
  <c r="E1949" i="4"/>
  <c r="Y1950" i="4"/>
  <c r="E1950" i="4"/>
  <c r="Y1951" i="4"/>
  <c r="E1951" i="4"/>
  <c r="Y1952" i="4"/>
  <c r="E1952" i="4"/>
  <c r="Y1953" i="4"/>
  <c r="E1953" i="4"/>
  <c r="Y1954" i="4"/>
  <c r="E1954" i="4"/>
  <c r="Y1955" i="4"/>
  <c r="E1955" i="4"/>
  <c r="Y1956" i="4"/>
  <c r="E1956" i="4"/>
  <c r="Y1957" i="4"/>
  <c r="E1957" i="4"/>
  <c r="Y1958" i="4"/>
  <c r="E1958" i="4"/>
  <c r="Y1959" i="4"/>
  <c r="E1959" i="4"/>
  <c r="Y1960" i="4"/>
  <c r="E1960" i="4"/>
  <c r="Y1961" i="4"/>
  <c r="E1961" i="4"/>
  <c r="Y1962" i="4"/>
  <c r="E1962" i="4"/>
  <c r="Y1963" i="4"/>
  <c r="E1963" i="4"/>
  <c r="Y1964" i="4"/>
  <c r="E1964" i="4"/>
  <c r="Y1965" i="4"/>
  <c r="E1965" i="4"/>
  <c r="Y1966" i="4"/>
  <c r="E1966" i="4"/>
  <c r="Y1967" i="4"/>
  <c r="E1967" i="4"/>
  <c r="Y1968" i="4"/>
  <c r="E1968" i="4"/>
  <c r="Y1969" i="4"/>
  <c r="E1969" i="4"/>
  <c r="Y1970" i="4"/>
  <c r="E1970" i="4"/>
  <c r="Y1971" i="4"/>
  <c r="E1971" i="4"/>
  <c r="Y1972" i="4"/>
  <c r="E1972" i="4"/>
  <c r="Y1973" i="4"/>
  <c r="E1973" i="4"/>
  <c r="Y1974" i="4"/>
  <c r="E1974" i="4"/>
  <c r="Y1975" i="4"/>
  <c r="E1975" i="4"/>
  <c r="Y1976" i="4"/>
  <c r="E1976" i="4"/>
  <c r="Y1977" i="4"/>
  <c r="E1977" i="4"/>
  <c r="Y1978" i="4"/>
  <c r="E1978" i="4"/>
  <c r="Y1979" i="4"/>
  <c r="E1979" i="4"/>
  <c r="Y1980" i="4"/>
  <c r="E1980" i="4"/>
  <c r="Y1981" i="4"/>
  <c r="E1981" i="4"/>
  <c r="Y1982" i="4"/>
  <c r="E1982" i="4"/>
  <c r="Y1983" i="4"/>
  <c r="E1983" i="4"/>
  <c r="Y1984" i="4"/>
  <c r="E1984" i="4"/>
  <c r="Y1985" i="4"/>
  <c r="E1985" i="4"/>
  <c r="Y1986" i="4"/>
  <c r="E1986" i="4"/>
  <c r="Y1987" i="4"/>
  <c r="E1987" i="4"/>
  <c r="Y1988" i="4"/>
  <c r="E1988" i="4"/>
  <c r="Y1989" i="4"/>
  <c r="E1989" i="4"/>
  <c r="Y1990" i="4"/>
  <c r="E1990" i="4"/>
  <c r="Y1991" i="4"/>
  <c r="E1991" i="4"/>
  <c r="Y1992" i="4"/>
  <c r="E1992" i="4"/>
  <c r="Y1993" i="4"/>
  <c r="E1993" i="4"/>
  <c r="Y1994" i="4"/>
  <c r="E1994" i="4"/>
  <c r="Y1995" i="4"/>
  <c r="E1995" i="4"/>
  <c r="Y1996" i="4"/>
  <c r="E1996" i="4"/>
  <c r="Y1997" i="4"/>
  <c r="E1997" i="4"/>
  <c r="Y1998" i="4"/>
  <c r="E1998" i="4"/>
  <c r="Y1999" i="4"/>
  <c r="E1999" i="4"/>
  <c r="Y2000" i="4"/>
  <c r="E2000" i="4"/>
  <c r="Y2001" i="4"/>
  <c r="E2001" i="4"/>
  <c r="Y2002" i="4"/>
  <c r="E2002" i="4"/>
  <c r="Y2003" i="4"/>
  <c r="E2003" i="4"/>
  <c r="Y2004" i="4"/>
  <c r="E2004" i="4"/>
  <c r="Y2005" i="4"/>
  <c r="E2005" i="4"/>
  <c r="Y2006" i="4"/>
  <c r="E2006" i="4"/>
  <c r="Y2007" i="4"/>
  <c r="E2007" i="4"/>
  <c r="Y2008" i="4"/>
  <c r="E2008" i="4"/>
  <c r="Y2009" i="4"/>
  <c r="E2009" i="4"/>
  <c r="Y2010" i="4"/>
  <c r="E2010" i="4"/>
  <c r="Y2011" i="4"/>
  <c r="E2011" i="4"/>
  <c r="Y2012" i="4"/>
  <c r="E2012" i="4"/>
  <c r="Y2013" i="4"/>
  <c r="E2013" i="4"/>
  <c r="Y2014" i="4"/>
  <c r="E2014" i="4"/>
  <c r="Y2015" i="4"/>
  <c r="E2015" i="4"/>
  <c r="Y2016" i="4"/>
  <c r="E2016" i="4"/>
  <c r="Y2017" i="4"/>
  <c r="E2017" i="4"/>
  <c r="Y2018" i="4"/>
  <c r="E2018" i="4"/>
  <c r="Y2019" i="4"/>
  <c r="E2019" i="4"/>
  <c r="Y2020" i="4"/>
  <c r="E2020" i="4"/>
  <c r="Y2021" i="4"/>
  <c r="E2021" i="4"/>
  <c r="Y2022" i="4"/>
  <c r="E2022" i="4"/>
  <c r="Y2023" i="4"/>
  <c r="E2023" i="4"/>
  <c r="Y2024" i="4"/>
  <c r="E2024" i="4"/>
  <c r="Y2025" i="4"/>
  <c r="E2025" i="4"/>
  <c r="Y2026" i="4"/>
  <c r="E2026" i="4"/>
  <c r="Y2027" i="4"/>
  <c r="E2027" i="4"/>
  <c r="Y2028" i="4"/>
  <c r="E2028" i="4"/>
  <c r="Y2029" i="4"/>
  <c r="E2029" i="4"/>
  <c r="Y2030" i="4"/>
  <c r="E2030" i="4"/>
  <c r="Y2031" i="4"/>
  <c r="E2031" i="4"/>
  <c r="Y2032" i="4"/>
  <c r="E2032" i="4"/>
  <c r="Y2033" i="4"/>
  <c r="E2033" i="4"/>
  <c r="Y2034" i="4"/>
  <c r="E2034" i="4"/>
  <c r="Y2035" i="4"/>
  <c r="E2035" i="4"/>
  <c r="Y2036" i="4"/>
  <c r="E2036" i="4"/>
  <c r="Y2037" i="4"/>
  <c r="E2037" i="4"/>
  <c r="Y2038" i="4"/>
  <c r="E2038" i="4"/>
  <c r="Y2039" i="4"/>
  <c r="E2039" i="4"/>
  <c r="Y2040" i="4"/>
  <c r="E2040" i="4"/>
  <c r="Y2041" i="4"/>
  <c r="E2041" i="4"/>
  <c r="Y2042" i="4"/>
  <c r="E2042" i="4"/>
  <c r="Y2043" i="4"/>
  <c r="E2043" i="4"/>
  <c r="Y2044" i="4"/>
  <c r="E2044" i="4"/>
  <c r="Y2045" i="4"/>
  <c r="E2045" i="4"/>
  <c r="Y2046" i="4"/>
  <c r="E2046" i="4"/>
  <c r="Y2047" i="4"/>
  <c r="E2047" i="4"/>
  <c r="Y2048" i="4"/>
  <c r="E2048" i="4"/>
  <c r="Y2049" i="4"/>
  <c r="E2049" i="4"/>
  <c r="Y2050" i="4"/>
  <c r="E2050" i="4"/>
  <c r="Y2051" i="4"/>
  <c r="E2051" i="4"/>
  <c r="Y2052" i="4"/>
  <c r="E2052" i="4"/>
  <c r="Y2053" i="4"/>
  <c r="E2053" i="4"/>
  <c r="Y2054" i="4"/>
  <c r="E2054" i="4"/>
  <c r="Y2055" i="4"/>
  <c r="E2055" i="4"/>
  <c r="Y2056" i="4"/>
  <c r="E2056" i="4"/>
  <c r="Y2057" i="4"/>
  <c r="E2057" i="4"/>
  <c r="Y2058" i="4"/>
  <c r="E2058" i="4"/>
  <c r="Y2059" i="4"/>
  <c r="E2059" i="4"/>
  <c r="Y2060" i="4"/>
  <c r="E2060" i="4"/>
  <c r="Y2061" i="4"/>
  <c r="E2061" i="4"/>
  <c r="Y2062" i="4"/>
  <c r="E2062" i="4"/>
  <c r="Y2063" i="4"/>
  <c r="E2063" i="4"/>
  <c r="Y2064" i="4"/>
  <c r="E2064" i="4"/>
  <c r="Y2065" i="4"/>
  <c r="E2065" i="4"/>
  <c r="Y2066" i="4"/>
  <c r="E2066" i="4"/>
  <c r="Y2067" i="4"/>
  <c r="E2067" i="4"/>
  <c r="Y2068" i="4"/>
  <c r="E2068" i="4"/>
  <c r="Y2069" i="4"/>
  <c r="E2069" i="4"/>
  <c r="Y2070" i="4"/>
  <c r="E2070" i="4"/>
  <c r="Y2071" i="4"/>
  <c r="E2071" i="4"/>
  <c r="Y2072" i="4"/>
  <c r="E2072" i="4"/>
  <c r="Y2073" i="4"/>
  <c r="E2073" i="4"/>
  <c r="Y2074" i="4"/>
  <c r="E2074" i="4"/>
  <c r="Y2075" i="4"/>
  <c r="E2075" i="4"/>
  <c r="Y2076" i="4"/>
  <c r="E2076" i="4"/>
  <c r="Y2077" i="4"/>
  <c r="E2077" i="4"/>
  <c r="Y2078" i="4"/>
  <c r="E2078" i="4"/>
  <c r="Y2079" i="4"/>
  <c r="E2079" i="4"/>
  <c r="Y2080" i="4"/>
  <c r="E2080" i="4"/>
  <c r="Y2081" i="4"/>
  <c r="E2081" i="4"/>
  <c r="Y2082" i="4"/>
  <c r="E2082" i="4"/>
  <c r="Y2083" i="4"/>
  <c r="E2083" i="4"/>
  <c r="Y2084" i="4"/>
  <c r="E2084" i="4"/>
  <c r="Y2085" i="4"/>
  <c r="E2085" i="4"/>
  <c r="Y2086" i="4"/>
  <c r="E2086" i="4"/>
  <c r="Y2087" i="4"/>
  <c r="E2087" i="4"/>
  <c r="Y2088" i="4"/>
  <c r="E2088" i="4"/>
  <c r="Y2089" i="4"/>
  <c r="E2089" i="4"/>
  <c r="Y2090" i="4"/>
  <c r="E2090" i="4"/>
  <c r="Y2091" i="4"/>
  <c r="E2091" i="4"/>
  <c r="Y2092" i="4"/>
  <c r="E2092" i="4"/>
  <c r="Y2093" i="4"/>
  <c r="E2093" i="4"/>
  <c r="Y2094" i="4"/>
  <c r="E2094" i="4"/>
  <c r="Y2095" i="4"/>
  <c r="E2095" i="4"/>
  <c r="Y2096" i="4"/>
  <c r="E2096" i="4"/>
  <c r="Y2097" i="4"/>
  <c r="E2097" i="4"/>
  <c r="Y2098" i="4"/>
  <c r="E2098" i="4"/>
  <c r="Y2099" i="4"/>
  <c r="E2099" i="4"/>
  <c r="Y2100" i="4"/>
  <c r="E2100" i="4"/>
  <c r="Y2101" i="4"/>
  <c r="E2101" i="4"/>
  <c r="Y2102" i="4"/>
  <c r="E2102" i="4"/>
  <c r="Y2103" i="4"/>
  <c r="E2103" i="4"/>
  <c r="Y2104" i="4"/>
  <c r="E2104" i="4"/>
  <c r="Y2105" i="4"/>
  <c r="E2105" i="4"/>
  <c r="Y2106" i="4"/>
  <c r="E2106" i="4"/>
  <c r="Y2107" i="4"/>
  <c r="E2107" i="4"/>
  <c r="Y2108" i="4"/>
  <c r="E2108" i="4"/>
  <c r="Y2109" i="4"/>
  <c r="E2109" i="4"/>
  <c r="Y2110" i="4"/>
  <c r="E2110" i="4"/>
  <c r="Y2111" i="4"/>
  <c r="E2111" i="4"/>
  <c r="Y2112" i="4"/>
  <c r="E2112" i="4"/>
  <c r="Y2113" i="4"/>
  <c r="E2113" i="4"/>
  <c r="Y2114" i="4"/>
  <c r="E2114" i="4"/>
  <c r="Y2115" i="4"/>
  <c r="E2115" i="4"/>
  <c r="Y2116" i="4"/>
  <c r="E2116" i="4"/>
  <c r="Y2117" i="4"/>
  <c r="E2117" i="4"/>
  <c r="Y2118" i="4"/>
  <c r="E2118" i="4"/>
  <c r="Y2119" i="4"/>
  <c r="E2119" i="4"/>
  <c r="Y2120" i="4"/>
  <c r="E2120" i="4"/>
  <c r="Y2121" i="4"/>
  <c r="E2121" i="4"/>
  <c r="Y2122" i="4"/>
  <c r="E2122" i="4"/>
  <c r="Y2123" i="4"/>
  <c r="E2123" i="4"/>
  <c r="Y2124" i="4"/>
  <c r="E2124" i="4"/>
  <c r="Y2125" i="4"/>
  <c r="E2125" i="4"/>
  <c r="Y2126" i="4"/>
  <c r="E2126" i="4"/>
  <c r="Y2127" i="4"/>
  <c r="E2127" i="4"/>
  <c r="Y2128" i="4"/>
  <c r="E2128" i="4"/>
  <c r="Y2129" i="4"/>
  <c r="E2129" i="4"/>
  <c r="Y2130" i="4"/>
  <c r="E2130" i="4"/>
  <c r="Y2131" i="4"/>
  <c r="E2131" i="4"/>
  <c r="Y2132" i="4"/>
  <c r="E2132" i="4"/>
  <c r="Y2133" i="4"/>
  <c r="E2133" i="4"/>
  <c r="Y2134" i="4"/>
  <c r="E2134" i="4"/>
  <c r="Y2135" i="4"/>
  <c r="E2135" i="4"/>
  <c r="Y2136" i="4"/>
  <c r="E2136" i="4"/>
  <c r="Y2137" i="4"/>
  <c r="E2137" i="4"/>
  <c r="Y2138" i="4"/>
  <c r="E2138" i="4"/>
  <c r="Y2139" i="4"/>
  <c r="E2139" i="4"/>
  <c r="Y2140" i="4"/>
  <c r="E2140" i="4"/>
  <c r="Y2141" i="4"/>
  <c r="E2141" i="4"/>
  <c r="Y2142" i="4"/>
  <c r="E2142" i="4"/>
  <c r="Y2143" i="4"/>
  <c r="E2143" i="4"/>
  <c r="Y2144" i="4"/>
  <c r="E2144" i="4"/>
  <c r="Y2145" i="4"/>
  <c r="E2145" i="4"/>
  <c r="Y2146" i="4"/>
  <c r="E2146" i="4"/>
  <c r="Y2147" i="4"/>
  <c r="E2147" i="4"/>
  <c r="Y2148" i="4"/>
  <c r="E2148" i="4"/>
  <c r="Y2149" i="4"/>
  <c r="E2149" i="4"/>
  <c r="Y2150" i="4"/>
  <c r="E2150" i="4"/>
  <c r="Y2151" i="4"/>
  <c r="E2151" i="4"/>
  <c r="Y2152" i="4"/>
  <c r="E2152" i="4"/>
  <c r="Y2153" i="4"/>
  <c r="E2153" i="4"/>
  <c r="Y2154" i="4"/>
  <c r="E2154" i="4"/>
  <c r="Y2155" i="4"/>
  <c r="E2155" i="4"/>
  <c r="Y2156" i="4"/>
  <c r="E2156" i="4"/>
  <c r="Y2157" i="4"/>
  <c r="E2157" i="4"/>
  <c r="Y2158" i="4"/>
  <c r="E2158" i="4"/>
  <c r="Y2159" i="4"/>
  <c r="E2159" i="4"/>
  <c r="Y2160" i="4"/>
  <c r="E2160" i="4"/>
  <c r="Y2161" i="4"/>
  <c r="E2161" i="4"/>
  <c r="Y2162" i="4"/>
  <c r="E2162" i="4"/>
  <c r="Y2163" i="4"/>
  <c r="E2163" i="4"/>
  <c r="Y2164" i="4"/>
  <c r="E2164" i="4"/>
  <c r="Y2165" i="4"/>
  <c r="E2165" i="4"/>
  <c r="Y2166" i="4"/>
  <c r="E2166" i="4"/>
  <c r="Y2167" i="4"/>
  <c r="E2167" i="4"/>
  <c r="Y2168" i="4"/>
  <c r="E2168" i="4"/>
  <c r="Y2169" i="4"/>
  <c r="E2169" i="4"/>
  <c r="Y2170" i="4"/>
  <c r="E2170" i="4"/>
  <c r="Y2171" i="4"/>
  <c r="E2171" i="4"/>
  <c r="Y2172" i="4"/>
  <c r="E2172" i="4"/>
  <c r="Y2173" i="4"/>
  <c r="E2173" i="4"/>
  <c r="Y2174" i="4"/>
  <c r="E2174" i="4"/>
  <c r="Y2175" i="4"/>
  <c r="E2175" i="4"/>
  <c r="Y2176" i="4"/>
  <c r="E2176" i="4"/>
  <c r="Y2177" i="4"/>
  <c r="E2177" i="4"/>
  <c r="Y2178" i="4"/>
  <c r="E2178" i="4"/>
  <c r="Y2179" i="4"/>
  <c r="E2179" i="4"/>
  <c r="Y2180" i="4"/>
  <c r="E2180" i="4"/>
  <c r="Y2181" i="4"/>
  <c r="E2181" i="4"/>
  <c r="Y2182" i="4"/>
  <c r="E2182" i="4"/>
  <c r="Y2183" i="4"/>
  <c r="E2183" i="4"/>
  <c r="Y2184" i="4"/>
  <c r="E2184" i="4"/>
  <c r="Y2185" i="4"/>
  <c r="E2185" i="4"/>
  <c r="Y2186" i="4"/>
  <c r="E2186" i="4"/>
  <c r="Y2187" i="4"/>
  <c r="E2187" i="4"/>
  <c r="Y2188" i="4"/>
  <c r="E2188" i="4"/>
  <c r="Y2189" i="4"/>
  <c r="E2189" i="4"/>
  <c r="Y2190" i="4"/>
  <c r="E2190" i="4"/>
  <c r="Y2191" i="4"/>
  <c r="E2191" i="4"/>
  <c r="Y2192" i="4"/>
  <c r="E2192" i="4"/>
  <c r="Y2193" i="4"/>
  <c r="E2193" i="4"/>
  <c r="Y2194" i="4"/>
  <c r="E2194" i="4"/>
  <c r="Y2195" i="4"/>
  <c r="E2195" i="4"/>
  <c r="Y2196" i="4"/>
  <c r="E2196" i="4"/>
  <c r="Y2197" i="4"/>
  <c r="E2197" i="4"/>
  <c r="Y2198" i="4"/>
  <c r="E2198" i="4"/>
  <c r="Y2199" i="4"/>
  <c r="E2199" i="4"/>
  <c r="Y2200" i="4"/>
  <c r="E2200" i="4"/>
  <c r="Y2201" i="4"/>
  <c r="E2201" i="4"/>
  <c r="Y2202" i="4"/>
  <c r="E2202" i="4"/>
  <c r="Y2203" i="4"/>
  <c r="E2203" i="4"/>
  <c r="Y2204" i="4"/>
  <c r="E2204" i="4"/>
  <c r="Y2205" i="4"/>
  <c r="E2205" i="4"/>
  <c r="Y2206" i="4"/>
  <c r="E2206" i="4"/>
  <c r="Y2207" i="4"/>
  <c r="E2207" i="4"/>
  <c r="Y2208" i="4"/>
  <c r="E2208" i="4"/>
  <c r="Y2209" i="4"/>
  <c r="E2209" i="4"/>
  <c r="Y2210" i="4"/>
  <c r="E2210" i="4"/>
  <c r="Y2211" i="4"/>
  <c r="E2211" i="4"/>
  <c r="Y2212" i="4"/>
  <c r="E2212" i="4"/>
  <c r="Y2213" i="4"/>
  <c r="E2213" i="4"/>
  <c r="Y2214" i="4"/>
  <c r="E2214" i="4"/>
  <c r="Y2215" i="4"/>
  <c r="E2215" i="4"/>
  <c r="Y2216" i="4"/>
  <c r="E2216" i="4"/>
  <c r="Y2217" i="4"/>
  <c r="E2217" i="4"/>
  <c r="Y2218" i="4"/>
  <c r="E2218" i="4"/>
  <c r="Y2219" i="4"/>
  <c r="E2219" i="4"/>
  <c r="Y2220" i="4"/>
  <c r="E2220" i="4"/>
  <c r="Y2221" i="4"/>
  <c r="E2221" i="4"/>
  <c r="Y2222" i="4"/>
  <c r="E2222" i="4"/>
  <c r="Y2223" i="4"/>
  <c r="E2223" i="4"/>
  <c r="Y2224" i="4"/>
  <c r="E2224" i="4"/>
  <c r="Y2225" i="4"/>
  <c r="E2225" i="4"/>
  <c r="Y2226" i="4"/>
  <c r="E2226" i="4"/>
  <c r="Y2227" i="4"/>
  <c r="E2227" i="4"/>
  <c r="Y2228" i="4"/>
  <c r="E2228" i="4"/>
  <c r="Y2229" i="4"/>
  <c r="E2229" i="4"/>
  <c r="Y2230" i="4"/>
  <c r="E2230" i="4"/>
  <c r="Y2231" i="4"/>
  <c r="E2231" i="4"/>
  <c r="Y2232" i="4"/>
  <c r="E2232" i="4"/>
  <c r="Y2233" i="4"/>
  <c r="E2233" i="4"/>
  <c r="Y2234" i="4"/>
  <c r="E2234" i="4"/>
  <c r="Y2235" i="4"/>
  <c r="E2235" i="4"/>
  <c r="Y2236" i="4"/>
  <c r="E2236" i="4"/>
  <c r="Y2237" i="4"/>
  <c r="E2237" i="4"/>
  <c r="Y2238" i="4"/>
  <c r="E2238" i="4"/>
  <c r="Y2239" i="4"/>
  <c r="E2239" i="4"/>
  <c r="Y2240" i="4"/>
  <c r="E2240" i="4"/>
  <c r="Y2241" i="4"/>
  <c r="E2241" i="4"/>
  <c r="Y2242" i="4"/>
  <c r="E2242" i="4"/>
  <c r="Y2243" i="4"/>
  <c r="E2243" i="4"/>
  <c r="Y2244" i="4"/>
  <c r="E2244" i="4"/>
  <c r="Y2245" i="4"/>
  <c r="E2245" i="4"/>
  <c r="Y2246" i="4"/>
  <c r="E2246" i="4"/>
  <c r="Y2247" i="4"/>
  <c r="E2247" i="4"/>
  <c r="Y2248" i="4"/>
  <c r="E2248" i="4"/>
  <c r="Y2249" i="4"/>
  <c r="E2249" i="4"/>
  <c r="Y2250" i="4"/>
  <c r="E2250" i="4"/>
  <c r="Y2251" i="4"/>
  <c r="E2251" i="4"/>
  <c r="Y2252" i="4"/>
  <c r="E2252" i="4"/>
  <c r="Y2253" i="4"/>
  <c r="E2253" i="4"/>
  <c r="Y2254" i="4"/>
  <c r="E2254" i="4"/>
  <c r="Y2255" i="4"/>
  <c r="E2255" i="4"/>
  <c r="Y2256" i="4"/>
  <c r="E2256" i="4"/>
  <c r="Y2257" i="4"/>
  <c r="E2257" i="4"/>
  <c r="Y2258" i="4"/>
  <c r="E2258" i="4"/>
  <c r="Y2259" i="4"/>
  <c r="E2259" i="4"/>
  <c r="Y2260" i="4"/>
  <c r="E2260" i="4"/>
  <c r="Y2261" i="4"/>
  <c r="E2261" i="4"/>
  <c r="Y2262" i="4"/>
  <c r="E2262" i="4"/>
  <c r="Y2263" i="4"/>
  <c r="E2263" i="4"/>
  <c r="Y2264" i="4"/>
  <c r="E2264" i="4"/>
  <c r="Y2265" i="4"/>
  <c r="E2265" i="4"/>
  <c r="Y2266" i="4"/>
  <c r="E2266" i="4"/>
  <c r="Y2267" i="4"/>
  <c r="E2267" i="4"/>
  <c r="Y2268" i="4"/>
  <c r="E2268" i="4"/>
  <c r="Y2269" i="4"/>
  <c r="E2269" i="4"/>
  <c r="Y2270" i="4"/>
  <c r="E2270" i="4"/>
  <c r="Y2271" i="4"/>
  <c r="E2271" i="4"/>
  <c r="Y2272" i="4"/>
  <c r="E2272" i="4"/>
  <c r="Y2273" i="4"/>
  <c r="E2273" i="4"/>
  <c r="Y2274" i="4"/>
  <c r="E2274" i="4"/>
  <c r="Y2275" i="4"/>
  <c r="E2275" i="4"/>
  <c r="Y2276" i="4"/>
  <c r="E2276" i="4"/>
  <c r="Y2277" i="4"/>
  <c r="E2277" i="4"/>
  <c r="Y2278" i="4"/>
  <c r="E2278" i="4"/>
  <c r="Y2279" i="4"/>
  <c r="E2279" i="4"/>
  <c r="Y2280" i="4"/>
  <c r="E2280" i="4"/>
  <c r="Y2281" i="4"/>
  <c r="E2281" i="4"/>
  <c r="Y2282" i="4"/>
  <c r="E2282" i="4"/>
  <c r="Y2283" i="4"/>
  <c r="E2283" i="4"/>
  <c r="Y2284" i="4"/>
  <c r="E2284" i="4"/>
  <c r="Y2285" i="4"/>
  <c r="E2285" i="4"/>
  <c r="Y2286" i="4"/>
  <c r="E2286" i="4"/>
  <c r="Y2287" i="4"/>
  <c r="E2287" i="4"/>
  <c r="Y2288" i="4"/>
  <c r="E2288" i="4"/>
  <c r="Y2289" i="4"/>
  <c r="E2289" i="4"/>
  <c r="Y2290" i="4"/>
  <c r="E2290" i="4"/>
  <c r="Y2291" i="4"/>
  <c r="E2291" i="4"/>
  <c r="Y2292" i="4"/>
  <c r="E2292" i="4"/>
  <c r="Y2293" i="4"/>
  <c r="E2293" i="4"/>
  <c r="Y2294" i="4"/>
  <c r="E2294" i="4"/>
  <c r="Y2295" i="4"/>
  <c r="E2295" i="4"/>
  <c r="Y2296" i="4"/>
  <c r="E2296" i="4"/>
  <c r="Y2297" i="4"/>
  <c r="E2297" i="4"/>
  <c r="Y2298" i="4"/>
  <c r="E2298" i="4"/>
  <c r="Y2299" i="4"/>
  <c r="E2299" i="4"/>
  <c r="Y2300" i="4"/>
  <c r="E2300" i="4"/>
  <c r="Y2301" i="4"/>
  <c r="E2301" i="4"/>
  <c r="Y2302" i="4"/>
  <c r="E2302" i="4"/>
  <c r="Y2303" i="4"/>
  <c r="E2303" i="4"/>
  <c r="Y2304" i="4"/>
  <c r="E2304" i="4"/>
  <c r="Y2305" i="4"/>
  <c r="E2305" i="4"/>
  <c r="Y2306" i="4"/>
  <c r="E2306" i="4"/>
  <c r="Y2307" i="4"/>
  <c r="E2307" i="4"/>
  <c r="Y2308" i="4"/>
  <c r="E2308" i="4"/>
  <c r="Y2309" i="4"/>
  <c r="E2309" i="4"/>
  <c r="Y2310" i="4"/>
  <c r="E2310" i="4"/>
  <c r="Y2311" i="4"/>
  <c r="E2311" i="4"/>
  <c r="Y2312" i="4"/>
  <c r="E2312" i="4"/>
  <c r="Y2313" i="4"/>
  <c r="E2313" i="4"/>
  <c r="Y2314" i="4"/>
  <c r="E2314" i="4"/>
  <c r="Y2315" i="4"/>
  <c r="E2315" i="4"/>
  <c r="Y2316" i="4"/>
  <c r="E2316" i="4"/>
  <c r="Y2317" i="4"/>
  <c r="E2317" i="4"/>
  <c r="Y2318" i="4"/>
  <c r="E2318" i="4"/>
  <c r="Y2319" i="4"/>
  <c r="E2319" i="4"/>
  <c r="Y2320" i="4"/>
  <c r="E2320" i="4"/>
  <c r="Y2321" i="4"/>
  <c r="E2321" i="4"/>
  <c r="Y2322" i="4"/>
  <c r="E2322" i="4"/>
  <c r="Y2323" i="4"/>
  <c r="E2323" i="4"/>
  <c r="Y2324" i="4"/>
  <c r="E2324" i="4"/>
  <c r="Y2325" i="4"/>
  <c r="E2325" i="4"/>
  <c r="Y2326" i="4"/>
  <c r="E2326" i="4"/>
  <c r="Y2327" i="4"/>
  <c r="E2327" i="4"/>
  <c r="Y2328" i="4"/>
  <c r="E2328" i="4"/>
  <c r="Y2329" i="4"/>
  <c r="E2329" i="4"/>
  <c r="Y2330" i="4"/>
  <c r="E2330" i="4"/>
  <c r="Y2331" i="4"/>
  <c r="E2331" i="4"/>
  <c r="Y2332" i="4"/>
  <c r="E2332" i="4"/>
  <c r="Y2333" i="4"/>
  <c r="E2333" i="4"/>
  <c r="Y2334" i="4"/>
  <c r="E2334" i="4"/>
  <c r="Y2335" i="4"/>
  <c r="E2335" i="4"/>
  <c r="Y2336" i="4"/>
  <c r="E2336" i="4"/>
  <c r="Y2337" i="4"/>
  <c r="E2337" i="4"/>
  <c r="Y2338" i="4"/>
  <c r="E2338" i="4"/>
  <c r="Y2339" i="4"/>
  <c r="E2339" i="4"/>
  <c r="Y2340" i="4"/>
  <c r="E2340" i="4"/>
  <c r="Y2341" i="4"/>
  <c r="E2341" i="4"/>
  <c r="Y2342" i="4"/>
  <c r="E2342" i="4"/>
  <c r="Y2343" i="4"/>
  <c r="E2343" i="4"/>
  <c r="Y2344" i="4"/>
  <c r="E2344" i="4"/>
  <c r="Y2345" i="4"/>
  <c r="E2345" i="4"/>
  <c r="Y2346" i="4"/>
  <c r="E2346" i="4"/>
  <c r="Y2347" i="4"/>
  <c r="E2347" i="4"/>
  <c r="Y2348" i="4"/>
  <c r="E2348" i="4"/>
  <c r="Y2349" i="4"/>
  <c r="E2349" i="4"/>
  <c r="Y2350" i="4"/>
  <c r="E2350" i="4"/>
  <c r="Y2351" i="4"/>
  <c r="E2351" i="4"/>
  <c r="Y2352" i="4"/>
  <c r="E2352" i="4"/>
  <c r="Y2353" i="4"/>
  <c r="E2353" i="4"/>
  <c r="Y2354" i="4"/>
  <c r="E2354" i="4"/>
  <c r="Y2355" i="4"/>
  <c r="E2355" i="4"/>
  <c r="Y2356" i="4"/>
  <c r="E2356" i="4"/>
  <c r="Y2357" i="4"/>
  <c r="E2357" i="4"/>
  <c r="Y2358" i="4"/>
  <c r="E2358" i="4"/>
  <c r="Y2359" i="4"/>
  <c r="E2359" i="4"/>
  <c r="Y2360" i="4"/>
  <c r="E2360" i="4"/>
  <c r="Y2361" i="4"/>
  <c r="E2361" i="4"/>
  <c r="Y2362" i="4"/>
  <c r="E2362" i="4"/>
  <c r="Y2363" i="4"/>
  <c r="E2363" i="4"/>
  <c r="Y2364" i="4"/>
  <c r="E2364" i="4"/>
  <c r="Y2365" i="4"/>
  <c r="E2365" i="4"/>
  <c r="Y2366" i="4"/>
  <c r="E2366" i="4"/>
  <c r="Y2367" i="4"/>
  <c r="E2367" i="4"/>
  <c r="Y2368" i="4"/>
  <c r="E2368" i="4"/>
  <c r="Y2369" i="4"/>
  <c r="E2369" i="4"/>
  <c r="Y2370" i="4"/>
  <c r="E2370" i="4"/>
  <c r="Y2371" i="4"/>
  <c r="E2371" i="4"/>
  <c r="Y2372" i="4"/>
  <c r="E2372" i="4"/>
  <c r="Y2373" i="4"/>
  <c r="E2373" i="4"/>
  <c r="Y2374" i="4"/>
  <c r="E2374" i="4"/>
  <c r="Y2375" i="4"/>
  <c r="E2375" i="4"/>
  <c r="Y2376" i="4"/>
  <c r="E2376" i="4"/>
  <c r="Y2377" i="4"/>
  <c r="E2377" i="4"/>
  <c r="Y2378" i="4"/>
  <c r="E2378" i="4"/>
  <c r="Y2379" i="4"/>
  <c r="E2379" i="4"/>
  <c r="Y2380" i="4"/>
  <c r="E2380" i="4"/>
  <c r="Y2381" i="4"/>
  <c r="E2381" i="4"/>
  <c r="Y2382" i="4"/>
  <c r="E2382" i="4"/>
  <c r="Y2383" i="4"/>
  <c r="E2383" i="4"/>
  <c r="Y2384" i="4"/>
  <c r="E2384" i="4"/>
  <c r="Y2385" i="4"/>
  <c r="E2385" i="4"/>
  <c r="Y2386" i="4"/>
  <c r="E2386" i="4"/>
  <c r="Y2387" i="4"/>
  <c r="E2387" i="4"/>
  <c r="Y2388" i="4"/>
  <c r="E2388" i="4"/>
  <c r="Y2389" i="4"/>
  <c r="E2389" i="4"/>
  <c r="Y2390" i="4"/>
  <c r="E2390" i="4"/>
  <c r="Y2391" i="4"/>
  <c r="E2391" i="4"/>
  <c r="Y2392" i="4"/>
  <c r="E2392" i="4"/>
  <c r="Y2393" i="4"/>
  <c r="E2393" i="4"/>
  <c r="Y2394" i="4"/>
  <c r="E2394" i="4"/>
  <c r="Y2395" i="4"/>
  <c r="E2395" i="4"/>
  <c r="Y2396" i="4"/>
  <c r="E2396" i="4"/>
  <c r="Y2397" i="4"/>
  <c r="E2397" i="4"/>
  <c r="Y2398" i="4"/>
  <c r="E2398" i="4"/>
  <c r="Y2399" i="4"/>
  <c r="E2399" i="4"/>
  <c r="Y2400" i="4"/>
  <c r="E2400" i="4"/>
  <c r="Y2401" i="4"/>
  <c r="E2401" i="4"/>
  <c r="Y2402" i="4"/>
  <c r="E2402" i="4"/>
  <c r="Y2403" i="4"/>
  <c r="E2403" i="4"/>
  <c r="Y2404" i="4"/>
  <c r="E2404" i="4"/>
  <c r="Y2405" i="4"/>
  <c r="E2405" i="4"/>
  <c r="Y2406" i="4"/>
  <c r="E2406" i="4"/>
  <c r="Y2407" i="4"/>
  <c r="E2407" i="4"/>
  <c r="Y2408" i="4"/>
  <c r="E2408" i="4"/>
  <c r="Y2409" i="4"/>
  <c r="E2409" i="4"/>
  <c r="Y2410" i="4"/>
  <c r="E2410" i="4"/>
  <c r="Y2411" i="4"/>
  <c r="E2411" i="4"/>
  <c r="Y2412" i="4"/>
  <c r="E2412" i="4"/>
  <c r="Y2413" i="4"/>
  <c r="E2413" i="4"/>
  <c r="Y2414" i="4"/>
  <c r="E2414" i="4"/>
  <c r="Y2415" i="4"/>
  <c r="E2415" i="4"/>
  <c r="Y2416" i="4"/>
  <c r="E2416" i="4"/>
  <c r="Y2417" i="4"/>
  <c r="E2417" i="4"/>
  <c r="Y2418" i="4"/>
  <c r="E2418" i="4"/>
  <c r="Y2419" i="4"/>
  <c r="E2419" i="4"/>
  <c r="Y2420" i="4"/>
  <c r="E2420" i="4"/>
  <c r="Y2421" i="4"/>
  <c r="E2421" i="4"/>
  <c r="Y2422" i="4"/>
  <c r="E2422" i="4"/>
  <c r="Y2423" i="4"/>
  <c r="E2423" i="4"/>
  <c r="Y2424" i="4"/>
  <c r="E2424" i="4"/>
  <c r="Y2425" i="4"/>
  <c r="E2425" i="4"/>
  <c r="Y2426" i="4"/>
  <c r="E2426" i="4"/>
  <c r="Y2427" i="4"/>
  <c r="E2427" i="4"/>
  <c r="Y2428" i="4"/>
  <c r="E2428" i="4"/>
  <c r="Y2429" i="4"/>
  <c r="E2429" i="4"/>
  <c r="Y2430" i="4"/>
  <c r="E2430" i="4"/>
  <c r="Y2431" i="4"/>
  <c r="E2431" i="4"/>
  <c r="Y2432" i="4"/>
  <c r="E2432" i="4"/>
  <c r="Y2433" i="4"/>
  <c r="E2433" i="4"/>
  <c r="Y2434" i="4"/>
  <c r="E2434" i="4"/>
  <c r="Y2435" i="4"/>
  <c r="E2435" i="4"/>
  <c r="Y2436" i="4"/>
  <c r="E2436" i="4"/>
  <c r="Y2437" i="4"/>
  <c r="E2437" i="4"/>
  <c r="Y2438" i="4"/>
  <c r="E2438" i="4"/>
  <c r="Y2439" i="4"/>
  <c r="E2439" i="4"/>
  <c r="Y2440" i="4"/>
  <c r="E2440" i="4"/>
  <c r="Y2441" i="4"/>
  <c r="E2441" i="4"/>
  <c r="Y2442" i="4"/>
  <c r="E2442" i="4"/>
  <c r="Y2443" i="4"/>
  <c r="E2443" i="4"/>
  <c r="Y2444" i="4"/>
  <c r="E2444" i="4"/>
  <c r="Y2445" i="4"/>
  <c r="E2445" i="4"/>
  <c r="Y2446" i="4"/>
  <c r="E2446" i="4"/>
  <c r="Y2447" i="4"/>
  <c r="E2447" i="4"/>
  <c r="Y2448" i="4"/>
  <c r="E2448" i="4"/>
  <c r="Y2449" i="4"/>
  <c r="E2449" i="4"/>
  <c r="Y2450" i="4"/>
  <c r="E2450" i="4"/>
  <c r="Y2451" i="4"/>
  <c r="E2451" i="4"/>
  <c r="Y2452" i="4"/>
  <c r="E2452" i="4"/>
  <c r="Y2453" i="4"/>
  <c r="E2453" i="4"/>
  <c r="Y2454" i="4"/>
  <c r="E2454" i="4"/>
  <c r="Y2455" i="4"/>
  <c r="E2455" i="4"/>
  <c r="Y2456" i="4"/>
  <c r="E2456" i="4"/>
  <c r="Y2457" i="4"/>
  <c r="E2457" i="4"/>
  <c r="Y2458" i="4"/>
  <c r="E2458" i="4"/>
  <c r="Y2459" i="4"/>
  <c r="E2459" i="4"/>
  <c r="Y2460" i="4"/>
  <c r="E2460" i="4"/>
  <c r="Y2461" i="4"/>
  <c r="E2461" i="4"/>
  <c r="Y2462" i="4"/>
  <c r="E2462" i="4"/>
  <c r="Y2463" i="4"/>
  <c r="E2463" i="4"/>
  <c r="Y2464" i="4"/>
  <c r="E2464" i="4"/>
  <c r="Y2465" i="4"/>
  <c r="E2465" i="4"/>
  <c r="Y2466" i="4"/>
  <c r="E2466" i="4"/>
  <c r="Y2467" i="4"/>
  <c r="E2467" i="4"/>
  <c r="Y2468" i="4"/>
  <c r="E2468" i="4"/>
  <c r="Y2469" i="4"/>
  <c r="E2469" i="4"/>
  <c r="Y2470" i="4"/>
  <c r="E2470" i="4"/>
  <c r="Y2471" i="4"/>
  <c r="E2471" i="4"/>
  <c r="Y2472" i="4"/>
  <c r="E2472" i="4"/>
  <c r="Y2473" i="4"/>
  <c r="E2473" i="4"/>
  <c r="Y2474" i="4"/>
  <c r="E2474" i="4"/>
  <c r="Y2475" i="4"/>
  <c r="E2475" i="4"/>
  <c r="Y2476" i="4"/>
  <c r="E2476" i="4"/>
  <c r="Y2477" i="4"/>
  <c r="E2477" i="4"/>
  <c r="Y2478" i="4"/>
  <c r="E2478" i="4"/>
  <c r="Y2479" i="4"/>
  <c r="E2479" i="4"/>
  <c r="Y2480" i="4"/>
  <c r="E2480" i="4"/>
  <c r="Y2481" i="4"/>
  <c r="E2481" i="4"/>
  <c r="Y2482" i="4"/>
  <c r="E2482" i="4"/>
  <c r="Y2483" i="4"/>
  <c r="E2483" i="4"/>
  <c r="Y2484" i="4"/>
  <c r="E2484" i="4"/>
  <c r="Y2485" i="4"/>
  <c r="E2485" i="4"/>
  <c r="Y2486" i="4"/>
  <c r="E2486" i="4"/>
  <c r="Y2487" i="4"/>
  <c r="E2487" i="4"/>
  <c r="Y2488" i="4"/>
  <c r="E2488" i="4"/>
  <c r="Y2489" i="4"/>
  <c r="E2489" i="4"/>
  <c r="Y2490" i="4"/>
  <c r="E2490" i="4"/>
  <c r="Y2491" i="4"/>
  <c r="E2491" i="4"/>
  <c r="Y2492" i="4"/>
  <c r="E2492" i="4"/>
  <c r="Y2493" i="4"/>
  <c r="E2493" i="4"/>
  <c r="Y2494" i="4"/>
  <c r="E2494" i="4"/>
  <c r="Y2495" i="4"/>
  <c r="E2495" i="4"/>
  <c r="Y2496" i="4"/>
  <c r="E2496" i="4"/>
  <c r="Y2497" i="4"/>
  <c r="E2497" i="4"/>
  <c r="Y2498" i="4"/>
  <c r="E2498" i="4"/>
  <c r="Y2499" i="4"/>
  <c r="E2499" i="4"/>
  <c r="Y2500" i="4"/>
  <c r="E2500" i="4"/>
  <c r="Y2501" i="4"/>
  <c r="E2501" i="4"/>
  <c r="Y2502" i="4"/>
  <c r="E2502" i="4"/>
  <c r="Y2503" i="4"/>
  <c r="E2503" i="4"/>
  <c r="Y2504" i="4"/>
  <c r="E2504" i="4"/>
  <c r="G51" i="9" a="1"/>
  <c r="G51" i="9"/>
  <c r="I51" i="9"/>
  <c r="C51" i="9"/>
  <c r="H51" i="9"/>
  <c r="D51" i="9"/>
  <c r="D4" i="4"/>
  <c r="E3" i="4"/>
  <c r="E4" i="4"/>
  <c r="G39" i="9" a="1"/>
  <c r="G39" i="9"/>
  <c r="B5" i="9"/>
  <c r="F39" i="9"/>
  <c r="H39" i="9"/>
  <c r="W5" i="4"/>
  <c r="X5" i="4"/>
  <c r="W6" i="4"/>
  <c r="X6" i="4"/>
  <c r="W7" i="4"/>
  <c r="X7" i="4"/>
  <c r="W8" i="4"/>
  <c r="X8" i="4"/>
  <c r="W2504" i="4"/>
  <c r="B2504" i="4"/>
  <c r="X2504" i="4"/>
  <c r="W2503" i="4"/>
  <c r="B2503" i="4"/>
  <c r="X2503" i="4"/>
  <c r="W2502" i="4"/>
  <c r="B2502" i="4"/>
  <c r="X2502" i="4"/>
  <c r="W2501" i="4"/>
  <c r="B2501" i="4"/>
  <c r="X2501" i="4"/>
  <c r="W2500" i="4"/>
  <c r="B2500" i="4"/>
  <c r="X2500" i="4"/>
  <c r="W2499" i="4"/>
  <c r="B2499" i="4"/>
  <c r="X2499" i="4"/>
  <c r="W2498" i="4"/>
  <c r="B2498" i="4"/>
  <c r="X2498" i="4"/>
  <c r="W2497" i="4"/>
  <c r="B2497" i="4"/>
  <c r="X2497" i="4"/>
  <c r="W2496" i="4"/>
  <c r="B2496" i="4"/>
  <c r="X2496" i="4"/>
  <c r="W2495" i="4"/>
  <c r="B2495" i="4"/>
  <c r="X2495" i="4"/>
  <c r="W2494" i="4"/>
  <c r="B2494" i="4"/>
  <c r="X2494" i="4"/>
  <c r="W2493" i="4"/>
  <c r="B2493" i="4"/>
  <c r="X2493" i="4"/>
  <c r="W2492" i="4"/>
  <c r="B2492" i="4"/>
  <c r="X2492" i="4"/>
  <c r="W2491" i="4"/>
  <c r="B2491" i="4"/>
  <c r="X2491" i="4"/>
  <c r="W2490" i="4"/>
  <c r="X2490" i="4"/>
  <c r="W2489" i="4"/>
  <c r="B2489" i="4"/>
  <c r="X2489" i="4"/>
  <c r="W2488" i="4"/>
  <c r="B2488" i="4"/>
  <c r="X2488" i="4"/>
  <c r="W2487" i="4"/>
  <c r="B2487" i="4"/>
  <c r="X2487" i="4"/>
  <c r="W2486" i="4"/>
  <c r="B2486" i="4"/>
  <c r="X2486" i="4"/>
  <c r="W2485" i="4"/>
  <c r="B2485" i="4"/>
  <c r="X2485" i="4"/>
  <c r="W2484" i="4"/>
  <c r="B2484" i="4"/>
  <c r="X2484" i="4"/>
  <c r="W2483" i="4"/>
  <c r="B2483" i="4"/>
  <c r="X2483" i="4"/>
  <c r="W2482" i="4"/>
  <c r="B2482" i="4"/>
  <c r="X2482" i="4"/>
  <c r="W2481" i="4"/>
  <c r="B2481" i="4"/>
  <c r="X2481" i="4"/>
  <c r="W2480" i="4"/>
  <c r="B2480" i="4"/>
  <c r="X2480" i="4"/>
  <c r="W2479" i="4"/>
  <c r="B2479" i="4"/>
  <c r="X2479" i="4"/>
  <c r="W2478" i="4"/>
  <c r="B2478" i="4"/>
  <c r="X2478" i="4"/>
  <c r="W2477" i="4"/>
  <c r="B2477" i="4"/>
  <c r="X2477" i="4"/>
  <c r="W2476" i="4"/>
  <c r="B2476" i="4"/>
  <c r="X2476" i="4"/>
  <c r="W2475" i="4"/>
  <c r="B2475" i="4"/>
  <c r="X2475" i="4"/>
  <c r="W2474" i="4"/>
  <c r="B2474" i="4"/>
  <c r="X2474" i="4"/>
  <c r="W2473" i="4"/>
  <c r="B2473" i="4"/>
  <c r="X2473" i="4"/>
  <c r="W2472" i="4"/>
  <c r="B2472" i="4"/>
  <c r="X2472" i="4"/>
  <c r="W2471" i="4"/>
  <c r="B2471" i="4"/>
  <c r="X2471" i="4"/>
  <c r="W2470" i="4"/>
  <c r="B2470" i="4"/>
  <c r="X2470" i="4"/>
  <c r="W2469" i="4"/>
  <c r="B2469" i="4"/>
  <c r="X2469" i="4"/>
  <c r="W2468" i="4"/>
  <c r="B2468" i="4"/>
  <c r="X2468" i="4"/>
  <c r="W2467" i="4"/>
  <c r="B2467" i="4"/>
  <c r="X2467" i="4"/>
  <c r="W2466" i="4"/>
  <c r="B2466" i="4"/>
  <c r="X2466" i="4"/>
  <c r="W2465" i="4"/>
  <c r="B2465" i="4"/>
  <c r="X2465" i="4"/>
  <c r="W2464" i="4"/>
  <c r="B2464" i="4"/>
  <c r="X2464" i="4"/>
  <c r="W2463" i="4"/>
  <c r="B2463" i="4"/>
  <c r="X2463" i="4"/>
  <c r="W2462" i="4"/>
  <c r="B2462" i="4"/>
  <c r="X2462" i="4"/>
  <c r="W2461" i="4"/>
  <c r="B2461" i="4"/>
  <c r="X2461" i="4"/>
  <c r="W2460" i="4"/>
  <c r="B2460" i="4"/>
  <c r="X2460" i="4"/>
  <c r="W2459" i="4"/>
  <c r="B2459" i="4"/>
  <c r="X2459" i="4"/>
  <c r="W2458" i="4"/>
  <c r="B2458" i="4"/>
  <c r="X2458" i="4"/>
  <c r="W2457" i="4"/>
  <c r="B2457" i="4"/>
  <c r="X2457" i="4"/>
  <c r="W2456" i="4"/>
  <c r="B2456" i="4"/>
  <c r="X2456" i="4"/>
  <c r="W2455" i="4"/>
  <c r="B2455" i="4"/>
  <c r="X2455" i="4"/>
  <c r="W2454" i="4"/>
  <c r="B2454" i="4"/>
  <c r="X2454" i="4"/>
  <c r="W2453" i="4"/>
  <c r="B2453" i="4"/>
  <c r="X2453" i="4"/>
  <c r="W2452" i="4"/>
  <c r="B2452" i="4"/>
  <c r="X2452" i="4"/>
  <c r="W2451" i="4"/>
  <c r="B2451" i="4"/>
  <c r="X2451" i="4"/>
  <c r="W2450" i="4"/>
  <c r="B2450" i="4"/>
  <c r="X2450" i="4"/>
  <c r="W2449" i="4"/>
  <c r="B2449" i="4"/>
  <c r="X2449" i="4"/>
  <c r="W2448" i="4"/>
  <c r="B2448" i="4"/>
  <c r="X2448" i="4"/>
  <c r="W2447" i="4"/>
  <c r="B2447" i="4"/>
  <c r="X2447" i="4"/>
  <c r="W2446" i="4"/>
  <c r="B2446" i="4"/>
  <c r="X2446" i="4"/>
  <c r="W2445" i="4"/>
  <c r="B2445" i="4"/>
  <c r="X2445" i="4"/>
  <c r="W2444" i="4"/>
  <c r="B2444" i="4"/>
  <c r="X2444" i="4"/>
  <c r="W2443" i="4"/>
  <c r="B2443" i="4"/>
  <c r="X2443" i="4"/>
  <c r="W2442" i="4"/>
  <c r="B2442" i="4"/>
  <c r="X2442" i="4"/>
  <c r="W2441" i="4"/>
  <c r="B2441" i="4"/>
  <c r="X2441" i="4"/>
  <c r="W2440" i="4"/>
  <c r="B2440" i="4"/>
  <c r="X2440" i="4"/>
  <c r="W2439" i="4"/>
  <c r="B2439" i="4"/>
  <c r="X2439" i="4"/>
  <c r="W2438" i="4"/>
  <c r="B2438" i="4"/>
  <c r="X2438" i="4"/>
  <c r="W2437" i="4"/>
  <c r="B2437" i="4"/>
  <c r="X2437" i="4"/>
  <c r="W2436" i="4"/>
  <c r="B2436" i="4"/>
  <c r="X2436" i="4"/>
  <c r="W2435" i="4"/>
  <c r="B2435" i="4"/>
  <c r="X2435" i="4"/>
  <c r="W2434" i="4"/>
  <c r="B2434" i="4"/>
  <c r="X2434" i="4"/>
  <c r="W2433" i="4"/>
  <c r="B2433" i="4"/>
  <c r="X2433" i="4"/>
  <c r="W2432" i="4"/>
  <c r="B2432" i="4"/>
  <c r="X2432" i="4"/>
  <c r="W2431" i="4"/>
  <c r="B2431" i="4"/>
  <c r="X2431" i="4"/>
  <c r="W2430" i="4"/>
  <c r="B2430" i="4"/>
  <c r="X2430" i="4"/>
  <c r="W2429" i="4"/>
  <c r="B2429" i="4"/>
  <c r="X2429" i="4"/>
  <c r="W2428" i="4"/>
  <c r="B2428" i="4"/>
  <c r="X2428" i="4"/>
  <c r="W2427" i="4"/>
  <c r="B2427" i="4"/>
  <c r="X2427" i="4"/>
  <c r="W2426" i="4"/>
  <c r="B2426" i="4"/>
  <c r="X2426" i="4"/>
  <c r="W2425" i="4"/>
  <c r="B2425" i="4"/>
  <c r="X2425" i="4"/>
  <c r="W2424" i="4"/>
  <c r="B2424" i="4"/>
  <c r="X2424" i="4"/>
  <c r="W2423" i="4"/>
  <c r="B2423" i="4"/>
  <c r="X2423" i="4"/>
  <c r="W2422" i="4"/>
  <c r="B2422" i="4"/>
  <c r="X2422" i="4"/>
  <c r="W2421" i="4"/>
  <c r="B2421" i="4"/>
  <c r="X2421" i="4"/>
  <c r="W2420" i="4"/>
  <c r="B2420" i="4"/>
  <c r="X2420" i="4"/>
  <c r="W2419" i="4"/>
  <c r="B2419" i="4"/>
  <c r="X2419" i="4"/>
  <c r="W2418" i="4"/>
  <c r="B2418" i="4"/>
  <c r="X2418" i="4"/>
  <c r="W2417" i="4"/>
  <c r="B2417" i="4"/>
  <c r="X2417" i="4"/>
  <c r="W2416" i="4"/>
  <c r="B2416" i="4"/>
  <c r="X2416" i="4"/>
  <c r="W2415" i="4"/>
  <c r="B2415" i="4"/>
  <c r="X2415" i="4"/>
  <c r="W2414" i="4"/>
  <c r="B2414" i="4"/>
  <c r="X2414" i="4"/>
  <c r="W2413" i="4"/>
  <c r="B2413" i="4"/>
  <c r="X2413" i="4"/>
  <c r="W2412" i="4"/>
  <c r="B2412" i="4"/>
  <c r="X2412" i="4"/>
  <c r="W2411" i="4"/>
  <c r="B2411" i="4"/>
  <c r="X2411" i="4"/>
  <c r="W2410" i="4"/>
  <c r="B2410" i="4"/>
  <c r="X2410" i="4"/>
  <c r="W2409" i="4"/>
  <c r="B2409" i="4"/>
  <c r="X2409" i="4"/>
  <c r="W2408" i="4"/>
  <c r="B2408" i="4"/>
  <c r="X2408" i="4"/>
  <c r="W2407" i="4"/>
  <c r="B2407" i="4"/>
  <c r="X2407" i="4"/>
  <c r="W2406" i="4"/>
  <c r="B2406" i="4"/>
  <c r="X2406" i="4"/>
  <c r="W2405" i="4"/>
  <c r="B2405" i="4"/>
  <c r="X2405" i="4"/>
  <c r="W2404" i="4"/>
  <c r="B2404" i="4"/>
  <c r="X2404" i="4"/>
  <c r="W2403" i="4"/>
  <c r="B2403" i="4"/>
  <c r="X2403" i="4"/>
  <c r="W2402" i="4"/>
  <c r="B2402" i="4"/>
  <c r="X2402" i="4"/>
  <c r="W2401" i="4"/>
  <c r="B2401" i="4"/>
  <c r="X2401" i="4"/>
  <c r="W2400" i="4"/>
  <c r="B2400" i="4"/>
  <c r="X2400" i="4"/>
  <c r="W2399" i="4"/>
  <c r="B2399" i="4"/>
  <c r="X2399" i="4"/>
  <c r="W2398" i="4"/>
  <c r="B2398" i="4"/>
  <c r="X2398" i="4"/>
  <c r="W2397" i="4"/>
  <c r="B2397" i="4"/>
  <c r="X2397" i="4"/>
  <c r="W2396" i="4"/>
  <c r="B2396" i="4"/>
  <c r="X2396" i="4"/>
  <c r="W2395" i="4"/>
  <c r="B2395" i="4"/>
  <c r="X2395" i="4"/>
  <c r="W2394" i="4"/>
  <c r="B2394" i="4"/>
  <c r="X2394" i="4"/>
  <c r="W2393" i="4"/>
  <c r="B2393" i="4"/>
  <c r="X2393" i="4"/>
  <c r="W2392" i="4"/>
  <c r="B2392" i="4"/>
  <c r="X2392" i="4"/>
  <c r="W2391" i="4"/>
  <c r="B2391" i="4"/>
  <c r="X2391" i="4"/>
  <c r="W2390" i="4"/>
  <c r="B2390" i="4"/>
  <c r="X2390" i="4"/>
  <c r="W2389" i="4"/>
  <c r="B2389" i="4"/>
  <c r="X2389" i="4"/>
  <c r="W2388" i="4"/>
  <c r="B2388" i="4"/>
  <c r="X2388" i="4"/>
  <c r="W2387" i="4"/>
  <c r="B2387" i="4"/>
  <c r="X2387" i="4"/>
  <c r="W2386" i="4"/>
  <c r="B2386" i="4"/>
  <c r="X2386" i="4"/>
  <c r="W2385" i="4"/>
  <c r="B2385" i="4"/>
  <c r="X2385" i="4"/>
  <c r="W2384" i="4"/>
  <c r="B2384" i="4"/>
  <c r="X2384" i="4"/>
  <c r="W2383" i="4"/>
  <c r="B2383" i="4"/>
  <c r="X2383" i="4"/>
  <c r="W2382" i="4"/>
  <c r="B2382" i="4"/>
  <c r="X2382" i="4"/>
  <c r="W2381" i="4"/>
  <c r="B2381" i="4"/>
  <c r="X2381" i="4"/>
  <c r="W2380" i="4"/>
  <c r="B2380" i="4"/>
  <c r="X2380" i="4"/>
  <c r="W2379" i="4"/>
  <c r="B2379" i="4"/>
  <c r="X2379" i="4"/>
  <c r="W2378" i="4"/>
  <c r="B2378" i="4"/>
  <c r="X2378" i="4"/>
  <c r="W2377" i="4"/>
  <c r="B2377" i="4"/>
  <c r="X2377" i="4"/>
  <c r="W2376" i="4"/>
  <c r="B2376" i="4"/>
  <c r="X2376" i="4"/>
  <c r="W2375" i="4"/>
  <c r="B2375" i="4"/>
  <c r="X2375" i="4"/>
  <c r="W2374" i="4"/>
  <c r="B2374" i="4"/>
  <c r="X2374" i="4"/>
  <c r="W2373" i="4"/>
  <c r="B2373" i="4"/>
  <c r="X2373" i="4"/>
  <c r="W2372" i="4"/>
  <c r="B2372" i="4"/>
  <c r="X2372" i="4"/>
  <c r="W2371" i="4"/>
  <c r="B2371" i="4"/>
  <c r="X2371" i="4"/>
  <c r="W2370" i="4"/>
  <c r="B2370" i="4"/>
  <c r="X2370" i="4"/>
  <c r="W2369" i="4"/>
  <c r="B2369" i="4"/>
  <c r="X2369" i="4"/>
  <c r="W2368" i="4"/>
  <c r="B2368" i="4"/>
  <c r="X2368" i="4"/>
  <c r="W2367" i="4"/>
  <c r="B2367" i="4"/>
  <c r="X2367" i="4"/>
  <c r="W2366" i="4"/>
  <c r="B2366" i="4"/>
  <c r="X2366" i="4"/>
  <c r="W2365" i="4"/>
  <c r="B2365" i="4"/>
  <c r="X2365" i="4"/>
  <c r="W2364" i="4"/>
  <c r="B2364" i="4"/>
  <c r="X2364" i="4"/>
  <c r="W2363" i="4"/>
  <c r="B2363" i="4"/>
  <c r="X2363" i="4"/>
  <c r="W2362" i="4"/>
  <c r="B2362" i="4"/>
  <c r="X2362" i="4"/>
  <c r="W2361" i="4"/>
  <c r="B2361" i="4"/>
  <c r="X2361" i="4"/>
  <c r="W2360" i="4"/>
  <c r="B2360" i="4"/>
  <c r="X2360" i="4"/>
  <c r="W2359" i="4"/>
  <c r="B2359" i="4"/>
  <c r="X2359" i="4"/>
  <c r="W2358" i="4"/>
  <c r="B2358" i="4"/>
  <c r="X2358" i="4"/>
  <c r="W2357" i="4"/>
  <c r="B2357" i="4"/>
  <c r="X2357" i="4"/>
  <c r="W2356" i="4"/>
  <c r="B2356" i="4"/>
  <c r="X2356" i="4"/>
  <c r="W2355" i="4"/>
  <c r="B2355" i="4"/>
  <c r="X2355" i="4"/>
  <c r="W2354" i="4"/>
  <c r="B2354" i="4"/>
  <c r="X2354" i="4"/>
  <c r="W2353" i="4"/>
  <c r="B2353" i="4"/>
  <c r="X2353" i="4"/>
  <c r="W2352" i="4"/>
  <c r="B2352" i="4"/>
  <c r="X2352" i="4"/>
  <c r="W2351" i="4"/>
  <c r="B2351" i="4"/>
  <c r="X2351" i="4"/>
  <c r="W2350" i="4"/>
  <c r="B2350" i="4"/>
  <c r="X2350" i="4"/>
  <c r="W2349" i="4"/>
  <c r="B2349" i="4"/>
  <c r="X2349" i="4"/>
  <c r="W2348" i="4"/>
  <c r="B2348" i="4"/>
  <c r="X2348" i="4"/>
  <c r="W2347" i="4"/>
  <c r="B2347" i="4"/>
  <c r="X2347" i="4"/>
  <c r="W2346" i="4"/>
  <c r="B2346" i="4"/>
  <c r="X2346" i="4"/>
  <c r="W2345" i="4"/>
  <c r="B2345" i="4"/>
  <c r="X2345" i="4"/>
  <c r="W2344" i="4"/>
  <c r="B2344" i="4"/>
  <c r="X2344" i="4"/>
  <c r="W2343" i="4"/>
  <c r="B2343" i="4"/>
  <c r="X2343" i="4"/>
  <c r="W2342" i="4"/>
  <c r="B2342" i="4"/>
  <c r="X2342" i="4"/>
  <c r="W2341" i="4"/>
  <c r="B2341" i="4"/>
  <c r="X2341" i="4"/>
  <c r="W2340" i="4"/>
  <c r="B2340" i="4"/>
  <c r="X2340" i="4"/>
  <c r="W2339" i="4"/>
  <c r="B2339" i="4"/>
  <c r="X2339" i="4"/>
  <c r="W2338" i="4"/>
  <c r="B2338" i="4"/>
  <c r="X2338" i="4"/>
  <c r="W2337" i="4"/>
  <c r="B2337" i="4"/>
  <c r="X2337" i="4"/>
  <c r="W2336" i="4"/>
  <c r="B2336" i="4"/>
  <c r="X2336" i="4"/>
  <c r="W2335" i="4"/>
  <c r="B2335" i="4"/>
  <c r="X2335" i="4"/>
  <c r="W2334" i="4"/>
  <c r="B2334" i="4"/>
  <c r="X2334" i="4"/>
  <c r="W2333" i="4"/>
  <c r="B2333" i="4"/>
  <c r="X2333" i="4"/>
  <c r="W2332" i="4"/>
  <c r="B2332" i="4"/>
  <c r="X2332" i="4"/>
  <c r="W2331" i="4"/>
  <c r="B2331" i="4"/>
  <c r="X2331" i="4"/>
  <c r="W2330" i="4"/>
  <c r="B2330" i="4"/>
  <c r="X2330" i="4"/>
  <c r="W2329" i="4"/>
  <c r="B2329" i="4"/>
  <c r="X2329" i="4"/>
  <c r="W2328" i="4"/>
  <c r="B2328" i="4"/>
  <c r="X2328" i="4"/>
  <c r="W2327" i="4"/>
  <c r="B2327" i="4"/>
  <c r="X2327" i="4"/>
  <c r="W2326" i="4"/>
  <c r="B2326" i="4"/>
  <c r="X2326" i="4"/>
  <c r="W2325" i="4"/>
  <c r="B2325" i="4"/>
  <c r="X2325" i="4"/>
  <c r="W2324" i="4"/>
  <c r="B2324" i="4"/>
  <c r="X2324" i="4"/>
  <c r="W2323" i="4"/>
  <c r="B2323" i="4"/>
  <c r="X2323" i="4"/>
  <c r="W2322" i="4"/>
  <c r="B2322" i="4"/>
  <c r="X2322" i="4"/>
  <c r="W2321" i="4"/>
  <c r="B2321" i="4"/>
  <c r="X2321" i="4"/>
  <c r="W2320" i="4"/>
  <c r="B2320" i="4"/>
  <c r="X2320" i="4"/>
  <c r="W2319" i="4"/>
  <c r="B2319" i="4"/>
  <c r="X2319" i="4"/>
  <c r="W2318" i="4"/>
  <c r="B2318" i="4"/>
  <c r="X2318" i="4"/>
  <c r="W2317" i="4"/>
  <c r="B2317" i="4"/>
  <c r="X2317" i="4"/>
  <c r="W2316" i="4"/>
  <c r="B2316" i="4"/>
  <c r="X2316" i="4"/>
  <c r="W2315" i="4"/>
  <c r="B2315" i="4"/>
  <c r="X2315" i="4"/>
  <c r="W2314" i="4"/>
  <c r="B2314" i="4"/>
  <c r="X2314" i="4"/>
  <c r="W2313" i="4"/>
  <c r="B2313" i="4"/>
  <c r="X2313" i="4"/>
  <c r="W2312" i="4"/>
  <c r="B2312" i="4"/>
  <c r="X2312" i="4"/>
  <c r="W2311" i="4"/>
  <c r="B2311" i="4"/>
  <c r="X2311" i="4"/>
  <c r="W2310" i="4"/>
  <c r="B2310" i="4"/>
  <c r="X2310" i="4"/>
  <c r="W2309" i="4"/>
  <c r="B2309" i="4"/>
  <c r="X2309" i="4"/>
  <c r="W2308" i="4"/>
  <c r="B2308" i="4"/>
  <c r="X2308" i="4"/>
  <c r="W2307" i="4"/>
  <c r="B2307" i="4"/>
  <c r="X2307" i="4"/>
  <c r="W2306" i="4"/>
  <c r="B2306" i="4"/>
  <c r="X2306" i="4"/>
  <c r="W2305" i="4"/>
  <c r="B2305" i="4"/>
  <c r="X2305" i="4"/>
  <c r="W2304" i="4"/>
  <c r="B2304" i="4"/>
  <c r="X2304" i="4"/>
  <c r="W2303" i="4"/>
  <c r="B2303" i="4"/>
  <c r="X2303" i="4"/>
  <c r="W2302" i="4"/>
  <c r="B2302" i="4"/>
  <c r="X2302" i="4"/>
  <c r="W2301" i="4"/>
  <c r="B2301" i="4"/>
  <c r="X2301" i="4"/>
  <c r="W2300" i="4"/>
  <c r="B2300" i="4"/>
  <c r="X2300" i="4"/>
  <c r="W2299" i="4"/>
  <c r="B2299" i="4"/>
  <c r="X2299" i="4"/>
  <c r="W2298" i="4"/>
  <c r="B2298" i="4"/>
  <c r="X2298" i="4"/>
  <c r="W2297" i="4"/>
  <c r="B2297" i="4"/>
  <c r="X2297" i="4"/>
  <c r="W2296" i="4"/>
  <c r="B2296" i="4"/>
  <c r="X2296" i="4"/>
  <c r="W2295" i="4"/>
  <c r="B2295" i="4"/>
  <c r="X2295" i="4"/>
  <c r="W2294" i="4"/>
  <c r="B2294" i="4"/>
  <c r="X2294" i="4"/>
  <c r="W2293" i="4"/>
  <c r="B2293" i="4"/>
  <c r="X2293" i="4"/>
  <c r="W2292" i="4"/>
  <c r="B2292" i="4"/>
  <c r="X2292" i="4"/>
  <c r="W2291" i="4"/>
  <c r="B2291" i="4"/>
  <c r="X2291" i="4"/>
  <c r="W2290" i="4"/>
  <c r="B2290" i="4"/>
  <c r="X2290" i="4"/>
  <c r="W2289" i="4"/>
  <c r="B2289" i="4"/>
  <c r="X2289" i="4"/>
  <c r="W2288" i="4"/>
  <c r="B2288" i="4"/>
  <c r="X2288" i="4"/>
  <c r="W2287" i="4"/>
  <c r="B2287" i="4"/>
  <c r="X2287" i="4"/>
  <c r="W2286" i="4"/>
  <c r="B2286" i="4"/>
  <c r="X2286" i="4"/>
  <c r="W2285" i="4"/>
  <c r="B2285" i="4"/>
  <c r="X2285" i="4"/>
  <c r="W2284" i="4"/>
  <c r="B2284" i="4"/>
  <c r="X2284" i="4"/>
  <c r="W2283" i="4"/>
  <c r="B2283" i="4"/>
  <c r="X2283" i="4"/>
  <c r="W2282" i="4"/>
  <c r="B2282" i="4"/>
  <c r="X2282" i="4"/>
  <c r="W2281" i="4"/>
  <c r="B2281" i="4"/>
  <c r="X2281" i="4"/>
  <c r="W2280" i="4"/>
  <c r="B2280" i="4"/>
  <c r="X2280" i="4"/>
  <c r="W2279" i="4"/>
  <c r="B2279" i="4"/>
  <c r="X2279" i="4"/>
  <c r="W2278" i="4"/>
  <c r="B2278" i="4"/>
  <c r="X2278" i="4"/>
  <c r="W2277" i="4"/>
  <c r="B2277" i="4"/>
  <c r="X2277" i="4"/>
  <c r="W2276" i="4"/>
  <c r="B2276" i="4"/>
  <c r="X2276" i="4"/>
  <c r="W2275" i="4"/>
  <c r="B2275" i="4"/>
  <c r="X2275" i="4"/>
  <c r="W2274" i="4"/>
  <c r="B2274" i="4"/>
  <c r="X2274" i="4"/>
  <c r="W2273" i="4"/>
  <c r="B2273" i="4"/>
  <c r="X2273" i="4"/>
  <c r="W2272" i="4"/>
  <c r="B2272" i="4"/>
  <c r="X2272" i="4"/>
  <c r="W2271" i="4"/>
  <c r="B2271" i="4"/>
  <c r="X2271" i="4"/>
  <c r="W2270" i="4"/>
  <c r="B2270" i="4"/>
  <c r="X2270" i="4"/>
  <c r="W2269" i="4"/>
  <c r="B2269" i="4"/>
  <c r="X2269" i="4"/>
  <c r="W2268" i="4"/>
  <c r="B2268" i="4"/>
  <c r="X2268" i="4"/>
  <c r="W2267" i="4"/>
  <c r="B2267" i="4"/>
  <c r="X2267" i="4"/>
  <c r="W2266" i="4"/>
  <c r="B2266" i="4"/>
  <c r="X2266" i="4"/>
  <c r="W2265" i="4"/>
  <c r="B2265" i="4"/>
  <c r="X2265" i="4"/>
  <c r="W2264" i="4"/>
  <c r="B2264" i="4"/>
  <c r="X2264" i="4"/>
  <c r="W2263" i="4"/>
  <c r="B2263" i="4"/>
  <c r="X2263" i="4"/>
  <c r="W2262" i="4"/>
  <c r="B2262" i="4"/>
  <c r="X2262" i="4"/>
  <c r="W2261" i="4"/>
  <c r="B2261" i="4"/>
  <c r="X2261" i="4"/>
  <c r="W2260" i="4"/>
  <c r="B2260" i="4"/>
  <c r="X2260" i="4"/>
  <c r="W2259" i="4"/>
  <c r="B2259" i="4"/>
  <c r="X2259" i="4"/>
  <c r="W2258" i="4"/>
  <c r="B2258" i="4"/>
  <c r="X2258" i="4"/>
  <c r="W2257" i="4"/>
  <c r="B2257" i="4"/>
  <c r="X2257" i="4"/>
  <c r="W2256" i="4"/>
  <c r="B2256" i="4"/>
  <c r="X2256" i="4"/>
  <c r="W2255" i="4"/>
  <c r="B2255" i="4"/>
  <c r="X2255" i="4"/>
  <c r="W2254" i="4"/>
  <c r="B2254" i="4"/>
  <c r="X2254" i="4"/>
  <c r="W2253" i="4"/>
  <c r="B2253" i="4"/>
  <c r="X2253" i="4"/>
  <c r="W2252" i="4"/>
  <c r="B2252" i="4"/>
  <c r="X2252" i="4"/>
  <c r="W2251" i="4"/>
  <c r="B2251" i="4"/>
  <c r="X2251" i="4"/>
  <c r="W2250" i="4"/>
  <c r="B2250" i="4"/>
  <c r="X2250" i="4"/>
  <c r="W2249" i="4"/>
  <c r="B2249" i="4"/>
  <c r="X2249" i="4"/>
  <c r="W2248" i="4"/>
  <c r="B2248" i="4"/>
  <c r="X2248" i="4"/>
  <c r="W2247" i="4"/>
  <c r="B2247" i="4"/>
  <c r="X2247" i="4"/>
  <c r="W2246" i="4"/>
  <c r="B2246" i="4"/>
  <c r="X2246" i="4"/>
  <c r="W2245" i="4"/>
  <c r="B2245" i="4"/>
  <c r="X2245" i="4"/>
  <c r="W2244" i="4"/>
  <c r="B2244" i="4"/>
  <c r="X2244" i="4"/>
  <c r="W2243" i="4"/>
  <c r="B2243" i="4"/>
  <c r="X2243" i="4"/>
  <c r="W2242" i="4"/>
  <c r="B2242" i="4"/>
  <c r="X2242" i="4"/>
  <c r="W2241" i="4"/>
  <c r="B2241" i="4"/>
  <c r="X2241" i="4"/>
  <c r="W2240" i="4"/>
  <c r="B2240" i="4"/>
  <c r="X2240" i="4"/>
  <c r="W2239" i="4"/>
  <c r="B2239" i="4"/>
  <c r="X2239" i="4"/>
  <c r="W2238" i="4"/>
  <c r="B2238" i="4"/>
  <c r="X2238" i="4"/>
  <c r="W2237" i="4"/>
  <c r="B2237" i="4"/>
  <c r="X2237" i="4"/>
  <c r="W2236" i="4"/>
  <c r="B2236" i="4"/>
  <c r="X2236" i="4"/>
  <c r="W2235" i="4"/>
  <c r="B2235" i="4"/>
  <c r="X2235" i="4"/>
  <c r="W2234" i="4"/>
  <c r="B2234" i="4"/>
  <c r="X2234" i="4"/>
  <c r="W2233" i="4"/>
  <c r="B2233" i="4"/>
  <c r="X2233" i="4"/>
  <c r="W2232" i="4"/>
  <c r="B2232" i="4"/>
  <c r="X2232" i="4"/>
  <c r="W2231" i="4"/>
  <c r="B2231" i="4"/>
  <c r="X2231" i="4"/>
  <c r="W2230" i="4"/>
  <c r="B2230" i="4"/>
  <c r="X2230" i="4"/>
  <c r="W2229" i="4"/>
  <c r="B2229" i="4"/>
  <c r="X2229" i="4"/>
  <c r="W2228" i="4"/>
  <c r="B2228" i="4"/>
  <c r="X2228" i="4"/>
  <c r="W2227" i="4"/>
  <c r="B2227" i="4"/>
  <c r="X2227" i="4"/>
  <c r="W2226" i="4"/>
  <c r="B2226" i="4"/>
  <c r="X2226" i="4"/>
  <c r="W2225" i="4"/>
  <c r="B2225" i="4"/>
  <c r="X2225" i="4"/>
  <c r="W2224" i="4"/>
  <c r="B2224" i="4"/>
  <c r="X2224" i="4"/>
  <c r="W2223" i="4"/>
  <c r="B2223" i="4"/>
  <c r="X2223" i="4"/>
  <c r="W2222" i="4"/>
  <c r="B2222" i="4"/>
  <c r="X2222" i="4"/>
  <c r="W2221" i="4"/>
  <c r="B2221" i="4"/>
  <c r="X2221" i="4"/>
  <c r="W2220" i="4"/>
  <c r="B2220" i="4"/>
  <c r="X2220" i="4"/>
  <c r="W2219" i="4"/>
  <c r="B2219" i="4"/>
  <c r="X2219" i="4"/>
  <c r="W2218" i="4"/>
  <c r="B2218" i="4"/>
  <c r="X2218" i="4"/>
  <c r="W2217" i="4"/>
  <c r="B2217" i="4"/>
  <c r="X2217" i="4"/>
  <c r="W2216" i="4"/>
  <c r="B2216" i="4"/>
  <c r="X2216" i="4"/>
  <c r="W2215" i="4"/>
  <c r="B2215" i="4"/>
  <c r="X2215" i="4"/>
  <c r="W2214" i="4"/>
  <c r="B2214" i="4"/>
  <c r="X2214" i="4"/>
  <c r="W2213" i="4"/>
  <c r="B2213" i="4"/>
  <c r="X2213" i="4"/>
  <c r="W2212" i="4"/>
  <c r="B2212" i="4"/>
  <c r="X2212" i="4"/>
  <c r="W2211" i="4"/>
  <c r="B2211" i="4"/>
  <c r="X2211" i="4"/>
  <c r="W2210" i="4"/>
  <c r="B2210" i="4"/>
  <c r="X2210" i="4"/>
  <c r="W2209" i="4"/>
  <c r="B2209" i="4"/>
  <c r="X2209" i="4"/>
  <c r="W2208" i="4"/>
  <c r="B2208" i="4"/>
  <c r="X2208" i="4"/>
  <c r="W2207" i="4"/>
  <c r="B2207" i="4"/>
  <c r="X2207" i="4"/>
  <c r="W2206" i="4"/>
  <c r="B2206" i="4"/>
  <c r="X2206" i="4"/>
  <c r="W2205" i="4"/>
  <c r="B2205" i="4"/>
  <c r="X2205" i="4"/>
  <c r="W2204" i="4"/>
  <c r="B2204" i="4"/>
  <c r="X2204" i="4"/>
  <c r="W2203" i="4"/>
  <c r="B2203" i="4"/>
  <c r="X2203" i="4"/>
  <c r="W2202" i="4"/>
  <c r="B2202" i="4"/>
  <c r="X2202" i="4"/>
  <c r="W2201" i="4"/>
  <c r="B2201" i="4"/>
  <c r="X2201" i="4"/>
  <c r="W2200" i="4"/>
  <c r="B2200" i="4"/>
  <c r="X2200" i="4"/>
  <c r="W2199" i="4"/>
  <c r="B2199" i="4"/>
  <c r="X2199" i="4"/>
  <c r="W2198" i="4"/>
  <c r="B2198" i="4"/>
  <c r="X2198" i="4"/>
  <c r="W2197" i="4"/>
  <c r="B2197" i="4"/>
  <c r="X2197" i="4"/>
  <c r="W2196" i="4"/>
  <c r="B2196" i="4"/>
  <c r="X2196" i="4"/>
  <c r="W2195" i="4"/>
  <c r="B2195" i="4"/>
  <c r="X2195" i="4"/>
  <c r="W2194" i="4"/>
  <c r="B2194" i="4"/>
  <c r="X2194" i="4"/>
  <c r="W2193" i="4"/>
  <c r="B2193" i="4"/>
  <c r="X2193" i="4"/>
  <c r="W2192" i="4"/>
  <c r="B2192" i="4"/>
  <c r="X2192" i="4"/>
  <c r="W2191" i="4"/>
  <c r="B2191" i="4"/>
  <c r="X2191" i="4"/>
  <c r="W2190" i="4"/>
  <c r="B2190" i="4"/>
  <c r="X2190" i="4"/>
  <c r="W2189" i="4"/>
  <c r="B2189" i="4"/>
  <c r="X2189" i="4"/>
  <c r="W2188" i="4"/>
  <c r="B2188" i="4"/>
  <c r="X2188" i="4"/>
  <c r="W2187" i="4"/>
  <c r="B2187" i="4"/>
  <c r="X2187" i="4"/>
  <c r="W2186" i="4"/>
  <c r="B2186" i="4"/>
  <c r="X2186" i="4"/>
  <c r="W2185" i="4"/>
  <c r="B2185" i="4"/>
  <c r="X2185" i="4"/>
  <c r="W2184" i="4"/>
  <c r="B2184" i="4"/>
  <c r="X2184" i="4"/>
  <c r="W2183" i="4"/>
  <c r="B2183" i="4"/>
  <c r="X2183" i="4"/>
  <c r="W2182" i="4"/>
  <c r="B2182" i="4"/>
  <c r="X2182" i="4"/>
  <c r="W2181" i="4"/>
  <c r="B2181" i="4"/>
  <c r="X2181" i="4"/>
  <c r="W2180" i="4"/>
  <c r="B2180" i="4"/>
  <c r="X2180" i="4"/>
  <c r="W2179" i="4"/>
  <c r="B2179" i="4"/>
  <c r="X2179" i="4"/>
  <c r="W2178" i="4"/>
  <c r="B2178" i="4"/>
  <c r="X2178" i="4"/>
  <c r="W2177" i="4"/>
  <c r="B2177" i="4"/>
  <c r="X2177" i="4"/>
  <c r="W2176" i="4"/>
  <c r="B2176" i="4"/>
  <c r="X2176" i="4"/>
  <c r="W2175" i="4"/>
  <c r="B2175" i="4"/>
  <c r="X2175" i="4"/>
  <c r="W2174" i="4"/>
  <c r="B2174" i="4"/>
  <c r="X2174" i="4"/>
  <c r="W2173" i="4"/>
  <c r="B2173" i="4"/>
  <c r="X2173" i="4"/>
  <c r="W2172" i="4"/>
  <c r="B2172" i="4"/>
  <c r="X2172" i="4"/>
  <c r="W2171" i="4"/>
  <c r="B2171" i="4"/>
  <c r="X2171" i="4"/>
  <c r="W2170" i="4"/>
  <c r="B2170" i="4"/>
  <c r="X2170" i="4"/>
  <c r="W2169" i="4"/>
  <c r="B2169" i="4"/>
  <c r="X2169" i="4"/>
  <c r="W2168" i="4"/>
  <c r="B2168" i="4"/>
  <c r="X2168" i="4"/>
  <c r="W2167" i="4"/>
  <c r="B2167" i="4"/>
  <c r="X2167" i="4"/>
  <c r="W2166" i="4"/>
  <c r="B2166" i="4"/>
  <c r="X2166" i="4"/>
  <c r="W2165" i="4"/>
  <c r="B2165" i="4"/>
  <c r="X2165" i="4"/>
  <c r="W2164" i="4"/>
  <c r="B2164" i="4"/>
  <c r="X2164" i="4"/>
  <c r="W2163" i="4"/>
  <c r="B2163" i="4"/>
  <c r="X2163" i="4"/>
  <c r="W2162" i="4"/>
  <c r="B2162" i="4"/>
  <c r="X2162" i="4"/>
  <c r="W2161" i="4"/>
  <c r="B2161" i="4"/>
  <c r="X2161" i="4"/>
  <c r="W2160" i="4"/>
  <c r="B2160" i="4"/>
  <c r="X2160" i="4"/>
  <c r="W2159" i="4"/>
  <c r="B2159" i="4"/>
  <c r="X2159" i="4"/>
  <c r="W2158" i="4"/>
  <c r="B2158" i="4"/>
  <c r="X2158" i="4"/>
  <c r="W2157" i="4"/>
  <c r="B2157" i="4"/>
  <c r="X2157" i="4"/>
  <c r="W2156" i="4"/>
  <c r="B2156" i="4"/>
  <c r="X2156" i="4"/>
  <c r="W2155" i="4"/>
  <c r="B2155" i="4"/>
  <c r="X2155" i="4"/>
  <c r="W2154" i="4"/>
  <c r="B2154" i="4"/>
  <c r="X2154" i="4"/>
  <c r="W2153" i="4"/>
  <c r="B2153" i="4"/>
  <c r="X2153" i="4"/>
  <c r="W2152" i="4"/>
  <c r="B2152" i="4"/>
  <c r="X2152" i="4"/>
  <c r="W2151" i="4"/>
  <c r="B2151" i="4"/>
  <c r="X2151" i="4"/>
  <c r="W2150" i="4"/>
  <c r="B2150" i="4"/>
  <c r="X2150" i="4"/>
  <c r="W2149" i="4"/>
  <c r="B2149" i="4"/>
  <c r="X2149" i="4"/>
  <c r="W2148" i="4"/>
  <c r="B2148" i="4"/>
  <c r="X2148" i="4"/>
  <c r="W2147" i="4"/>
  <c r="B2147" i="4"/>
  <c r="X2147" i="4"/>
  <c r="W2146" i="4"/>
  <c r="B2146" i="4"/>
  <c r="X2146" i="4"/>
  <c r="W2145" i="4"/>
  <c r="B2145" i="4"/>
  <c r="X2145" i="4"/>
  <c r="W2144" i="4"/>
  <c r="B2144" i="4"/>
  <c r="X2144" i="4"/>
  <c r="W2143" i="4"/>
  <c r="B2143" i="4"/>
  <c r="X2143" i="4"/>
  <c r="W2142" i="4"/>
  <c r="B2142" i="4"/>
  <c r="X2142" i="4"/>
  <c r="W2141" i="4"/>
  <c r="B2141" i="4"/>
  <c r="X2141" i="4"/>
  <c r="W2140" i="4"/>
  <c r="B2140" i="4"/>
  <c r="X2140" i="4"/>
  <c r="W2139" i="4"/>
  <c r="B2139" i="4"/>
  <c r="X2139" i="4"/>
  <c r="W2138" i="4"/>
  <c r="B2138" i="4"/>
  <c r="X2138" i="4"/>
  <c r="W2137" i="4"/>
  <c r="B2137" i="4"/>
  <c r="X2137" i="4"/>
  <c r="W2136" i="4"/>
  <c r="B2136" i="4"/>
  <c r="X2136" i="4"/>
  <c r="W2135" i="4"/>
  <c r="B2135" i="4"/>
  <c r="X2135" i="4"/>
  <c r="W2134" i="4"/>
  <c r="B2134" i="4"/>
  <c r="X2134" i="4"/>
  <c r="W2133" i="4"/>
  <c r="B2133" i="4"/>
  <c r="X2133" i="4"/>
  <c r="W2132" i="4"/>
  <c r="B2132" i="4"/>
  <c r="X2132" i="4"/>
  <c r="W2131" i="4"/>
  <c r="B2131" i="4"/>
  <c r="X2131" i="4"/>
  <c r="W2130" i="4"/>
  <c r="B2130" i="4"/>
  <c r="X2130" i="4"/>
  <c r="W2129" i="4"/>
  <c r="B2129" i="4"/>
  <c r="X2129" i="4"/>
  <c r="W2128" i="4"/>
  <c r="B2128" i="4"/>
  <c r="X2128" i="4"/>
  <c r="W2127" i="4"/>
  <c r="B2127" i="4"/>
  <c r="X2127" i="4"/>
  <c r="W2126" i="4"/>
  <c r="B2126" i="4"/>
  <c r="X2126" i="4"/>
  <c r="W2125" i="4"/>
  <c r="B2125" i="4"/>
  <c r="X2125" i="4"/>
  <c r="W2124" i="4"/>
  <c r="B2124" i="4"/>
  <c r="X2124" i="4"/>
  <c r="W2123" i="4"/>
  <c r="B2123" i="4"/>
  <c r="X2123" i="4"/>
  <c r="W2122" i="4"/>
  <c r="B2122" i="4"/>
  <c r="X2122" i="4"/>
  <c r="W2121" i="4"/>
  <c r="B2121" i="4"/>
  <c r="X2121" i="4"/>
  <c r="W2120" i="4"/>
  <c r="B2120" i="4"/>
  <c r="X2120" i="4"/>
  <c r="W2119" i="4"/>
  <c r="B2119" i="4"/>
  <c r="X2119" i="4"/>
  <c r="W2118" i="4"/>
  <c r="B2118" i="4"/>
  <c r="X2118" i="4"/>
  <c r="W2117" i="4"/>
  <c r="B2117" i="4"/>
  <c r="X2117" i="4"/>
  <c r="W2116" i="4"/>
  <c r="B2116" i="4"/>
  <c r="X2116" i="4"/>
  <c r="W2115" i="4"/>
  <c r="B2115" i="4"/>
  <c r="X2115" i="4"/>
  <c r="W2114" i="4"/>
  <c r="B2114" i="4"/>
  <c r="X2114" i="4"/>
  <c r="W2113" i="4"/>
  <c r="B2113" i="4"/>
  <c r="X2113" i="4"/>
  <c r="W2112" i="4"/>
  <c r="B2112" i="4"/>
  <c r="X2112" i="4"/>
  <c r="W2111" i="4"/>
  <c r="B2111" i="4"/>
  <c r="X2111" i="4"/>
  <c r="W2110" i="4"/>
  <c r="B2110" i="4"/>
  <c r="X2110" i="4"/>
  <c r="W2109" i="4"/>
  <c r="B2109" i="4"/>
  <c r="X2109" i="4"/>
  <c r="W2108" i="4"/>
  <c r="B2108" i="4"/>
  <c r="X2108" i="4"/>
  <c r="W2107" i="4"/>
  <c r="B2107" i="4"/>
  <c r="X2107" i="4"/>
  <c r="W2106" i="4"/>
  <c r="B2106" i="4"/>
  <c r="X2106" i="4"/>
  <c r="W2105" i="4"/>
  <c r="B2105" i="4"/>
  <c r="X2105" i="4"/>
  <c r="W2104" i="4"/>
  <c r="B2104" i="4"/>
  <c r="X2104" i="4"/>
  <c r="W2103" i="4"/>
  <c r="B2103" i="4"/>
  <c r="X2103" i="4"/>
  <c r="W2102" i="4"/>
  <c r="B2102" i="4"/>
  <c r="X2102" i="4"/>
  <c r="W2101" i="4"/>
  <c r="B2101" i="4"/>
  <c r="X2101" i="4"/>
  <c r="W2100" i="4"/>
  <c r="B2100" i="4"/>
  <c r="X2100" i="4"/>
  <c r="W2099" i="4"/>
  <c r="B2099" i="4"/>
  <c r="X2099" i="4"/>
  <c r="W2098" i="4"/>
  <c r="B2098" i="4"/>
  <c r="X2098" i="4"/>
  <c r="W2097" i="4"/>
  <c r="B2097" i="4"/>
  <c r="X2097" i="4"/>
  <c r="W2096" i="4"/>
  <c r="B2096" i="4"/>
  <c r="X2096" i="4"/>
  <c r="W2095" i="4"/>
  <c r="B2095" i="4"/>
  <c r="X2095" i="4"/>
  <c r="W2094" i="4"/>
  <c r="B2094" i="4"/>
  <c r="X2094" i="4"/>
  <c r="W2093" i="4"/>
  <c r="B2093" i="4"/>
  <c r="X2093" i="4"/>
  <c r="W2092" i="4"/>
  <c r="B2092" i="4"/>
  <c r="X2092" i="4"/>
  <c r="W2091" i="4"/>
  <c r="B2091" i="4"/>
  <c r="X2091" i="4"/>
  <c r="W2090" i="4"/>
  <c r="B2090" i="4"/>
  <c r="X2090" i="4"/>
  <c r="W2089" i="4"/>
  <c r="B2089" i="4"/>
  <c r="X2089" i="4"/>
  <c r="W2088" i="4"/>
  <c r="B2088" i="4"/>
  <c r="X2088" i="4"/>
  <c r="W2087" i="4"/>
  <c r="B2087" i="4"/>
  <c r="X2087" i="4"/>
  <c r="W2086" i="4"/>
  <c r="B2086" i="4"/>
  <c r="X2086" i="4"/>
  <c r="W2085" i="4"/>
  <c r="B2085" i="4"/>
  <c r="X2085" i="4"/>
  <c r="W2084" i="4"/>
  <c r="B2084" i="4"/>
  <c r="X2084" i="4"/>
  <c r="W2083" i="4"/>
  <c r="B2083" i="4"/>
  <c r="X2083" i="4"/>
  <c r="W2082" i="4"/>
  <c r="B2082" i="4"/>
  <c r="X2082" i="4"/>
  <c r="W2081" i="4"/>
  <c r="B2081" i="4"/>
  <c r="X2081" i="4"/>
  <c r="W2080" i="4"/>
  <c r="B2080" i="4"/>
  <c r="X2080" i="4"/>
  <c r="W2079" i="4"/>
  <c r="B2079" i="4"/>
  <c r="X2079" i="4"/>
  <c r="W2078" i="4"/>
  <c r="B2078" i="4"/>
  <c r="X2078" i="4"/>
  <c r="W2077" i="4"/>
  <c r="B2077" i="4"/>
  <c r="X2077" i="4"/>
  <c r="W2076" i="4"/>
  <c r="B2076" i="4"/>
  <c r="X2076" i="4"/>
  <c r="W2075" i="4"/>
  <c r="B2075" i="4"/>
  <c r="X2075" i="4"/>
  <c r="W2074" i="4"/>
  <c r="B2074" i="4"/>
  <c r="X2074" i="4"/>
  <c r="W2073" i="4"/>
  <c r="B2073" i="4"/>
  <c r="X2073" i="4"/>
  <c r="W2072" i="4"/>
  <c r="B2072" i="4"/>
  <c r="X2072" i="4"/>
  <c r="W2071" i="4"/>
  <c r="B2071" i="4"/>
  <c r="X2071" i="4"/>
  <c r="W2070" i="4"/>
  <c r="B2070" i="4"/>
  <c r="X2070" i="4"/>
  <c r="W2069" i="4"/>
  <c r="B2069" i="4"/>
  <c r="X2069" i="4"/>
  <c r="W2068" i="4"/>
  <c r="B2068" i="4"/>
  <c r="X2068" i="4"/>
  <c r="W2067" i="4"/>
  <c r="B2067" i="4"/>
  <c r="X2067" i="4"/>
  <c r="W2066" i="4"/>
  <c r="B2066" i="4"/>
  <c r="X2066" i="4"/>
  <c r="W2065" i="4"/>
  <c r="B2065" i="4"/>
  <c r="X2065" i="4"/>
  <c r="W2064" i="4"/>
  <c r="B2064" i="4"/>
  <c r="X2064" i="4"/>
  <c r="W2063" i="4"/>
  <c r="B2063" i="4"/>
  <c r="X2063" i="4"/>
  <c r="W2062" i="4"/>
  <c r="B2062" i="4"/>
  <c r="X2062" i="4"/>
  <c r="W2061" i="4"/>
  <c r="B2061" i="4"/>
  <c r="X2061" i="4"/>
  <c r="W2060" i="4"/>
  <c r="B2060" i="4"/>
  <c r="X2060" i="4"/>
  <c r="W2059" i="4"/>
  <c r="B2059" i="4"/>
  <c r="X2059" i="4"/>
  <c r="W2058" i="4"/>
  <c r="B2058" i="4"/>
  <c r="X2058" i="4"/>
  <c r="W2057" i="4"/>
  <c r="B2057" i="4"/>
  <c r="X2057" i="4"/>
  <c r="W2056" i="4"/>
  <c r="B2056" i="4"/>
  <c r="X2056" i="4"/>
  <c r="W2055" i="4"/>
  <c r="B2055" i="4"/>
  <c r="X2055" i="4"/>
  <c r="W2054" i="4"/>
  <c r="B2054" i="4"/>
  <c r="X2054" i="4"/>
  <c r="W2053" i="4"/>
  <c r="B2053" i="4"/>
  <c r="X2053" i="4"/>
  <c r="W2052" i="4"/>
  <c r="B2052" i="4"/>
  <c r="X2052" i="4"/>
  <c r="W2051" i="4"/>
  <c r="B2051" i="4"/>
  <c r="X2051" i="4"/>
  <c r="W2050" i="4"/>
  <c r="B2050" i="4"/>
  <c r="X2050" i="4"/>
  <c r="W2049" i="4"/>
  <c r="B2049" i="4"/>
  <c r="X2049" i="4"/>
  <c r="W2048" i="4"/>
  <c r="B2048" i="4"/>
  <c r="X2048" i="4"/>
  <c r="W2047" i="4"/>
  <c r="B2047" i="4"/>
  <c r="X2047" i="4"/>
  <c r="W2046" i="4"/>
  <c r="B2046" i="4"/>
  <c r="X2046" i="4"/>
  <c r="W2045" i="4"/>
  <c r="B2045" i="4"/>
  <c r="X2045" i="4"/>
  <c r="W2044" i="4"/>
  <c r="B2044" i="4"/>
  <c r="X2044" i="4"/>
  <c r="W2043" i="4"/>
  <c r="B2043" i="4"/>
  <c r="X2043" i="4"/>
  <c r="W2042" i="4"/>
  <c r="B2042" i="4"/>
  <c r="X2042" i="4"/>
  <c r="W2041" i="4"/>
  <c r="B2041" i="4"/>
  <c r="X2041" i="4"/>
  <c r="W2040" i="4"/>
  <c r="B2040" i="4"/>
  <c r="X2040" i="4"/>
  <c r="W2039" i="4"/>
  <c r="B2039" i="4"/>
  <c r="X2039" i="4"/>
  <c r="W2038" i="4"/>
  <c r="B2038" i="4"/>
  <c r="X2038" i="4"/>
  <c r="W2037" i="4"/>
  <c r="B2037" i="4"/>
  <c r="X2037" i="4"/>
  <c r="W2036" i="4"/>
  <c r="B2036" i="4"/>
  <c r="X2036" i="4"/>
  <c r="W2035" i="4"/>
  <c r="B2035" i="4"/>
  <c r="X2035" i="4"/>
  <c r="W2034" i="4"/>
  <c r="B2034" i="4"/>
  <c r="X2034" i="4"/>
  <c r="W2033" i="4"/>
  <c r="B2033" i="4"/>
  <c r="X2033" i="4"/>
  <c r="W2032" i="4"/>
  <c r="B2032" i="4"/>
  <c r="X2032" i="4"/>
  <c r="W2031" i="4"/>
  <c r="B2031" i="4"/>
  <c r="X2031" i="4"/>
  <c r="W2030" i="4"/>
  <c r="B2030" i="4"/>
  <c r="X2030" i="4"/>
  <c r="W2029" i="4"/>
  <c r="B2029" i="4"/>
  <c r="X2029" i="4"/>
  <c r="W2028" i="4"/>
  <c r="B2028" i="4"/>
  <c r="X2028" i="4"/>
  <c r="W2027" i="4"/>
  <c r="B2027" i="4"/>
  <c r="X2027" i="4"/>
  <c r="W2026" i="4"/>
  <c r="B2026" i="4"/>
  <c r="X2026" i="4"/>
  <c r="W2025" i="4"/>
  <c r="B2025" i="4"/>
  <c r="X2025" i="4"/>
  <c r="W2024" i="4"/>
  <c r="B2024" i="4"/>
  <c r="X2024" i="4"/>
  <c r="W2023" i="4"/>
  <c r="B2023" i="4"/>
  <c r="X2023" i="4"/>
  <c r="W2022" i="4"/>
  <c r="B2022" i="4"/>
  <c r="X2022" i="4"/>
  <c r="W2021" i="4"/>
  <c r="B2021" i="4"/>
  <c r="X2021" i="4"/>
  <c r="W2020" i="4"/>
  <c r="B2020" i="4"/>
  <c r="X2020" i="4"/>
  <c r="W2019" i="4"/>
  <c r="B2019" i="4"/>
  <c r="X2019" i="4"/>
  <c r="W2018" i="4"/>
  <c r="B2018" i="4"/>
  <c r="X2018" i="4"/>
  <c r="W2017" i="4"/>
  <c r="B2017" i="4"/>
  <c r="X2017" i="4"/>
  <c r="W2016" i="4"/>
  <c r="B2016" i="4"/>
  <c r="X2016" i="4"/>
  <c r="W2015" i="4"/>
  <c r="B2015" i="4"/>
  <c r="X2015" i="4"/>
  <c r="W2014" i="4"/>
  <c r="B2014" i="4"/>
  <c r="X2014" i="4"/>
  <c r="W2013" i="4"/>
  <c r="B2013" i="4"/>
  <c r="X2013" i="4"/>
  <c r="W2012" i="4"/>
  <c r="B2012" i="4"/>
  <c r="X2012" i="4"/>
  <c r="W2011" i="4"/>
  <c r="B2011" i="4"/>
  <c r="X2011" i="4"/>
  <c r="W2010" i="4"/>
  <c r="B2010" i="4"/>
  <c r="X2010" i="4"/>
  <c r="W2009" i="4"/>
  <c r="B2009" i="4"/>
  <c r="X2009" i="4"/>
  <c r="W2008" i="4"/>
  <c r="B2008" i="4"/>
  <c r="X2008" i="4"/>
  <c r="W2007" i="4"/>
  <c r="B2007" i="4"/>
  <c r="X2007" i="4"/>
  <c r="W2006" i="4"/>
  <c r="B2006" i="4"/>
  <c r="X2006" i="4"/>
  <c r="W2005" i="4"/>
  <c r="B2005" i="4"/>
  <c r="X2005" i="4"/>
  <c r="W2004" i="4"/>
  <c r="B2004" i="4"/>
  <c r="X2004" i="4"/>
  <c r="W2003" i="4"/>
  <c r="B2003" i="4"/>
  <c r="X2003" i="4"/>
  <c r="W2002" i="4"/>
  <c r="B2002" i="4"/>
  <c r="X2002" i="4"/>
  <c r="W2001" i="4"/>
  <c r="B2001" i="4"/>
  <c r="X2001" i="4"/>
  <c r="W2000" i="4"/>
  <c r="B2000" i="4"/>
  <c r="X2000" i="4"/>
  <c r="W1999" i="4"/>
  <c r="B1999" i="4"/>
  <c r="X1999" i="4"/>
  <c r="W1998" i="4"/>
  <c r="B1998" i="4"/>
  <c r="X1998" i="4"/>
  <c r="W1997" i="4"/>
  <c r="B1997" i="4"/>
  <c r="X1997" i="4"/>
  <c r="W1996" i="4"/>
  <c r="B1996" i="4"/>
  <c r="X1996" i="4"/>
  <c r="W1995" i="4"/>
  <c r="B1995" i="4"/>
  <c r="X1995" i="4"/>
  <c r="W1994" i="4"/>
  <c r="B1994" i="4"/>
  <c r="X1994" i="4"/>
  <c r="W1993" i="4"/>
  <c r="B1993" i="4"/>
  <c r="X1993" i="4"/>
  <c r="W1992" i="4"/>
  <c r="B1992" i="4"/>
  <c r="X1992" i="4"/>
  <c r="W1991" i="4"/>
  <c r="B1991" i="4"/>
  <c r="X1991" i="4"/>
  <c r="W1990" i="4"/>
  <c r="B1990" i="4"/>
  <c r="X1990" i="4"/>
  <c r="W1989" i="4"/>
  <c r="B1989" i="4"/>
  <c r="X1989" i="4"/>
  <c r="W1988" i="4"/>
  <c r="B1988" i="4"/>
  <c r="X1988" i="4"/>
  <c r="W1987" i="4"/>
  <c r="B1987" i="4"/>
  <c r="X1987" i="4"/>
  <c r="W1986" i="4"/>
  <c r="B1986" i="4"/>
  <c r="X1986" i="4"/>
  <c r="W1985" i="4"/>
  <c r="B1985" i="4"/>
  <c r="X1985" i="4"/>
  <c r="W1984" i="4"/>
  <c r="B1984" i="4"/>
  <c r="X1984" i="4"/>
  <c r="W1983" i="4"/>
  <c r="B1983" i="4"/>
  <c r="X1983" i="4"/>
  <c r="W1982" i="4"/>
  <c r="B1982" i="4"/>
  <c r="X1982" i="4"/>
  <c r="W1981" i="4"/>
  <c r="B1981" i="4"/>
  <c r="X1981" i="4"/>
  <c r="W1980" i="4"/>
  <c r="B1980" i="4"/>
  <c r="X1980" i="4"/>
  <c r="W1979" i="4"/>
  <c r="B1979" i="4"/>
  <c r="X1979" i="4"/>
  <c r="W1978" i="4"/>
  <c r="B1978" i="4"/>
  <c r="X1978" i="4"/>
  <c r="W1977" i="4"/>
  <c r="B1977" i="4"/>
  <c r="X1977" i="4"/>
  <c r="W1976" i="4"/>
  <c r="B1976" i="4"/>
  <c r="X1976" i="4"/>
  <c r="W1975" i="4"/>
  <c r="B1975" i="4"/>
  <c r="X1975" i="4"/>
  <c r="W1974" i="4"/>
  <c r="B1974" i="4"/>
  <c r="X1974" i="4"/>
  <c r="W1973" i="4"/>
  <c r="B1973" i="4"/>
  <c r="X1973" i="4"/>
  <c r="W1972" i="4"/>
  <c r="B1972" i="4"/>
  <c r="X1972" i="4"/>
  <c r="W1971" i="4"/>
  <c r="B1971" i="4"/>
  <c r="X1971" i="4"/>
  <c r="W1970" i="4"/>
  <c r="B1970" i="4"/>
  <c r="X1970" i="4"/>
  <c r="W1969" i="4"/>
  <c r="B1969" i="4"/>
  <c r="X1969" i="4"/>
  <c r="W1968" i="4"/>
  <c r="B1968" i="4"/>
  <c r="X1968" i="4"/>
  <c r="W1967" i="4"/>
  <c r="B1967" i="4"/>
  <c r="X1967" i="4"/>
  <c r="W1966" i="4"/>
  <c r="B1966" i="4"/>
  <c r="X1966" i="4"/>
  <c r="W1965" i="4"/>
  <c r="B1965" i="4"/>
  <c r="X1965" i="4"/>
  <c r="W1964" i="4"/>
  <c r="B1964" i="4"/>
  <c r="X1964" i="4"/>
  <c r="W1963" i="4"/>
  <c r="B1963" i="4"/>
  <c r="X1963" i="4"/>
  <c r="W1962" i="4"/>
  <c r="B1962" i="4"/>
  <c r="X1962" i="4"/>
  <c r="W1961" i="4"/>
  <c r="B1961" i="4"/>
  <c r="X1961" i="4"/>
  <c r="W1960" i="4"/>
  <c r="B1960" i="4"/>
  <c r="X1960" i="4"/>
  <c r="W1959" i="4"/>
  <c r="B1959" i="4"/>
  <c r="X1959" i="4"/>
  <c r="W1958" i="4"/>
  <c r="B1958" i="4"/>
  <c r="X1958" i="4"/>
  <c r="W1957" i="4"/>
  <c r="B1957" i="4"/>
  <c r="X1957" i="4"/>
  <c r="W1956" i="4"/>
  <c r="B1956" i="4"/>
  <c r="X1956" i="4"/>
  <c r="W1955" i="4"/>
  <c r="B1955" i="4"/>
  <c r="X1955" i="4"/>
  <c r="W1954" i="4"/>
  <c r="B1954" i="4"/>
  <c r="X1954" i="4"/>
  <c r="W1953" i="4"/>
  <c r="B1953" i="4"/>
  <c r="X1953" i="4"/>
  <c r="W1952" i="4"/>
  <c r="B1952" i="4"/>
  <c r="X1952" i="4"/>
  <c r="W1951" i="4"/>
  <c r="B1951" i="4"/>
  <c r="X1951" i="4"/>
  <c r="W1950" i="4"/>
  <c r="B1950" i="4"/>
  <c r="X1950" i="4"/>
  <c r="W1949" i="4"/>
  <c r="B1949" i="4"/>
  <c r="X1949" i="4"/>
  <c r="W1948" i="4"/>
  <c r="B1948" i="4"/>
  <c r="X1948" i="4"/>
  <c r="W1947" i="4"/>
  <c r="B1947" i="4"/>
  <c r="X1947" i="4"/>
  <c r="W1946" i="4"/>
  <c r="B1946" i="4"/>
  <c r="X1946" i="4"/>
  <c r="W1945" i="4"/>
  <c r="B1945" i="4"/>
  <c r="X1945" i="4"/>
  <c r="W1944" i="4"/>
  <c r="B1944" i="4"/>
  <c r="X1944" i="4"/>
  <c r="W1943" i="4"/>
  <c r="B1943" i="4"/>
  <c r="X1943" i="4"/>
  <c r="W1942" i="4"/>
  <c r="B1942" i="4"/>
  <c r="X1942" i="4"/>
  <c r="W1941" i="4"/>
  <c r="B1941" i="4"/>
  <c r="X1941" i="4"/>
  <c r="W1940" i="4"/>
  <c r="B1940" i="4"/>
  <c r="X1940" i="4"/>
  <c r="W1939" i="4"/>
  <c r="B1939" i="4"/>
  <c r="X1939" i="4"/>
  <c r="W1938" i="4"/>
  <c r="B1938" i="4"/>
  <c r="X1938" i="4"/>
  <c r="W1937" i="4"/>
  <c r="B1937" i="4"/>
  <c r="X1937" i="4"/>
  <c r="W1936" i="4"/>
  <c r="B1936" i="4"/>
  <c r="X1936" i="4"/>
  <c r="W1935" i="4"/>
  <c r="B1935" i="4"/>
  <c r="X1935" i="4"/>
  <c r="W1934" i="4"/>
  <c r="B1934" i="4"/>
  <c r="X1934" i="4"/>
  <c r="W1933" i="4"/>
  <c r="B1933" i="4"/>
  <c r="X1933" i="4"/>
  <c r="W1932" i="4"/>
  <c r="B1932" i="4"/>
  <c r="X1932" i="4"/>
  <c r="W1931" i="4"/>
  <c r="B1931" i="4"/>
  <c r="X1931" i="4"/>
  <c r="W1930" i="4"/>
  <c r="B1930" i="4"/>
  <c r="X1930" i="4"/>
  <c r="W1929" i="4"/>
  <c r="B1929" i="4"/>
  <c r="X1929" i="4"/>
  <c r="W1928" i="4"/>
  <c r="B1928" i="4"/>
  <c r="X1928" i="4"/>
  <c r="W1927" i="4"/>
  <c r="B1927" i="4"/>
  <c r="X1927" i="4"/>
  <c r="W1926" i="4"/>
  <c r="B1926" i="4"/>
  <c r="X1926" i="4"/>
  <c r="W1925" i="4"/>
  <c r="B1925" i="4"/>
  <c r="X1925" i="4"/>
  <c r="W1924" i="4"/>
  <c r="B1924" i="4"/>
  <c r="X1924" i="4"/>
  <c r="W1923" i="4"/>
  <c r="B1923" i="4"/>
  <c r="X1923" i="4"/>
  <c r="W1922" i="4"/>
  <c r="B1922" i="4"/>
  <c r="X1922" i="4"/>
  <c r="W1921" i="4"/>
  <c r="B1921" i="4"/>
  <c r="X1921" i="4"/>
  <c r="W1920" i="4"/>
  <c r="B1920" i="4"/>
  <c r="X1920" i="4"/>
  <c r="W1919" i="4"/>
  <c r="B1919" i="4"/>
  <c r="X1919" i="4"/>
  <c r="W1918" i="4"/>
  <c r="B1918" i="4"/>
  <c r="X1918" i="4"/>
  <c r="W1917" i="4"/>
  <c r="B1917" i="4"/>
  <c r="X1917" i="4"/>
  <c r="W1916" i="4"/>
  <c r="B1916" i="4"/>
  <c r="X1916" i="4"/>
  <c r="W1915" i="4"/>
  <c r="B1915" i="4"/>
  <c r="X1915" i="4"/>
  <c r="W1914" i="4"/>
  <c r="B1914" i="4"/>
  <c r="X1914" i="4"/>
  <c r="W1913" i="4"/>
  <c r="B1913" i="4"/>
  <c r="X1913" i="4"/>
  <c r="W1912" i="4"/>
  <c r="B1912" i="4"/>
  <c r="X1912" i="4"/>
  <c r="W1911" i="4"/>
  <c r="B1911" i="4"/>
  <c r="X1911" i="4"/>
  <c r="W1910" i="4"/>
  <c r="B1910" i="4"/>
  <c r="X1910" i="4"/>
  <c r="W1909" i="4"/>
  <c r="B1909" i="4"/>
  <c r="X1909" i="4"/>
  <c r="W1908" i="4"/>
  <c r="B1908" i="4"/>
  <c r="X1908" i="4"/>
  <c r="W1907" i="4"/>
  <c r="B1907" i="4"/>
  <c r="X1907" i="4"/>
  <c r="W1906" i="4"/>
  <c r="B1906" i="4"/>
  <c r="X1906" i="4"/>
  <c r="W1905" i="4"/>
  <c r="B1905" i="4"/>
  <c r="X1905" i="4"/>
  <c r="W1904" i="4"/>
  <c r="B1904" i="4"/>
  <c r="X1904" i="4"/>
  <c r="W1903" i="4"/>
  <c r="B1903" i="4"/>
  <c r="X1903" i="4"/>
  <c r="W1902" i="4"/>
  <c r="B1902" i="4"/>
  <c r="X1902" i="4"/>
  <c r="W1901" i="4"/>
  <c r="B1901" i="4"/>
  <c r="X1901" i="4"/>
  <c r="W1900" i="4"/>
  <c r="B1900" i="4"/>
  <c r="X1900" i="4"/>
  <c r="W1899" i="4"/>
  <c r="B1899" i="4"/>
  <c r="X1899" i="4"/>
  <c r="W1898" i="4"/>
  <c r="B1898" i="4"/>
  <c r="X1898" i="4"/>
  <c r="W1897" i="4"/>
  <c r="B1897" i="4"/>
  <c r="X1897" i="4"/>
  <c r="W1896" i="4"/>
  <c r="B1896" i="4"/>
  <c r="X1896" i="4"/>
  <c r="W1895" i="4"/>
  <c r="B1895" i="4"/>
  <c r="X1895" i="4"/>
  <c r="W1894" i="4"/>
  <c r="B1894" i="4"/>
  <c r="X1894" i="4"/>
  <c r="W1893" i="4"/>
  <c r="B1893" i="4"/>
  <c r="X1893" i="4"/>
  <c r="W1892" i="4"/>
  <c r="B1892" i="4"/>
  <c r="X1892" i="4"/>
  <c r="W1891" i="4"/>
  <c r="B1891" i="4"/>
  <c r="X1891" i="4"/>
  <c r="W1890" i="4"/>
  <c r="B1890" i="4"/>
  <c r="X1890" i="4"/>
  <c r="W1889" i="4"/>
  <c r="B1889" i="4"/>
  <c r="X1889" i="4"/>
  <c r="W1888" i="4"/>
  <c r="B1888" i="4"/>
  <c r="X1888" i="4"/>
  <c r="W1887" i="4"/>
  <c r="B1887" i="4"/>
  <c r="X1887" i="4"/>
  <c r="W1886" i="4"/>
  <c r="B1886" i="4"/>
  <c r="X1886" i="4"/>
  <c r="W1885" i="4"/>
  <c r="B1885" i="4"/>
  <c r="X1885" i="4"/>
  <c r="W1884" i="4"/>
  <c r="B1884" i="4"/>
  <c r="X1884" i="4"/>
  <c r="W1883" i="4"/>
  <c r="B1883" i="4"/>
  <c r="X1883" i="4"/>
  <c r="W1882" i="4"/>
  <c r="B1882" i="4"/>
  <c r="X1882" i="4"/>
  <c r="W1881" i="4"/>
  <c r="B1881" i="4"/>
  <c r="X1881" i="4"/>
  <c r="W1880" i="4"/>
  <c r="B1880" i="4"/>
  <c r="X1880" i="4"/>
  <c r="W1879" i="4"/>
  <c r="B1879" i="4"/>
  <c r="X1879" i="4"/>
  <c r="W1878" i="4"/>
  <c r="B1878" i="4"/>
  <c r="X1878" i="4"/>
  <c r="W1877" i="4"/>
  <c r="B1877" i="4"/>
  <c r="X1877" i="4"/>
  <c r="W1876" i="4"/>
  <c r="B1876" i="4"/>
  <c r="X1876" i="4"/>
  <c r="W1875" i="4"/>
  <c r="B1875" i="4"/>
  <c r="X1875" i="4"/>
  <c r="W1874" i="4"/>
  <c r="B1874" i="4"/>
  <c r="X1874" i="4"/>
  <c r="W1873" i="4"/>
  <c r="B1873" i="4"/>
  <c r="X1873" i="4"/>
  <c r="W1872" i="4"/>
  <c r="B1872" i="4"/>
  <c r="X1872" i="4"/>
  <c r="W1871" i="4"/>
  <c r="B1871" i="4"/>
  <c r="X1871" i="4"/>
  <c r="W1870" i="4"/>
  <c r="B1870" i="4"/>
  <c r="X1870" i="4"/>
  <c r="W1869" i="4"/>
  <c r="B1869" i="4"/>
  <c r="X1869" i="4"/>
  <c r="W1868" i="4"/>
  <c r="B1868" i="4"/>
  <c r="X1868" i="4"/>
  <c r="W1867" i="4"/>
  <c r="B1867" i="4"/>
  <c r="X1867" i="4"/>
  <c r="W1866" i="4"/>
  <c r="B1866" i="4"/>
  <c r="X1866" i="4"/>
  <c r="W1865" i="4"/>
  <c r="B1865" i="4"/>
  <c r="X1865" i="4"/>
  <c r="W1864" i="4"/>
  <c r="B1864" i="4"/>
  <c r="X1864" i="4"/>
  <c r="W1863" i="4"/>
  <c r="B1863" i="4"/>
  <c r="X1863" i="4"/>
  <c r="W1862" i="4"/>
  <c r="B1862" i="4"/>
  <c r="X1862" i="4"/>
  <c r="W1861" i="4"/>
  <c r="B1861" i="4"/>
  <c r="X1861" i="4"/>
  <c r="W1860" i="4"/>
  <c r="B1860" i="4"/>
  <c r="X1860" i="4"/>
  <c r="W1859" i="4"/>
  <c r="B1859" i="4"/>
  <c r="X1859" i="4"/>
  <c r="W1858" i="4"/>
  <c r="B1858" i="4"/>
  <c r="X1858" i="4"/>
  <c r="W1857" i="4"/>
  <c r="B1857" i="4"/>
  <c r="X1857" i="4"/>
  <c r="W1856" i="4"/>
  <c r="B1856" i="4"/>
  <c r="X1856" i="4"/>
  <c r="W1855" i="4"/>
  <c r="B1855" i="4"/>
  <c r="X1855" i="4"/>
  <c r="W1854" i="4"/>
  <c r="B1854" i="4"/>
  <c r="X1854" i="4"/>
  <c r="W1853" i="4"/>
  <c r="B1853" i="4"/>
  <c r="X1853" i="4"/>
  <c r="W1852" i="4"/>
  <c r="B1852" i="4"/>
  <c r="X1852" i="4"/>
  <c r="W1851" i="4"/>
  <c r="B1851" i="4"/>
  <c r="X1851" i="4"/>
  <c r="W1850" i="4"/>
  <c r="B1850" i="4"/>
  <c r="X1850" i="4"/>
  <c r="W1849" i="4"/>
  <c r="B1849" i="4"/>
  <c r="X1849" i="4"/>
  <c r="W1848" i="4"/>
  <c r="B1848" i="4"/>
  <c r="X1848" i="4"/>
  <c r="W1847" i="4"/>
  <c r="B1847" i="4"/>
  <c r="X1847" i="4"/>
  <c r="W1846" i="4"/>
  <c r="B1846" i="4"/>
  <c r="X1846" i="4"/>
  <c r="W1845" i="4"/>
  <c r="B1845" i="4"/>
  <c r="X1845" i="4"/>
  <c r="W1844" i="4"/>
  <c r="B1844" i="4"/>
  <c r="X1844" i="4"/>
  <c r="W1843" i="4"/>
  <c r="B1843" i="4"/>
  <c r="X1843" i="4"/>
  <c r="W1842" i="4"/>
  <c r="B1842" i="4"/>
  <c r="X1842" i="4"/>
  <c r="W1841" i="4"/>
  <c r="B1841" i="4"/>
  <c r="X1841" i="4"/>
  <c r="W1840" i="4"/>
  <c r="B1840" i="4"/>
  <c r="X1840" i="4"/>
  <c r="W1839" i="4"/>
  <c r="B1839" i="4"/>
  <c r="X1839" i="4"/>
  <c r="W1838" i="4"/>
  <c r="B1838" i="4"/>
  <c r="X1838" i="4"/>
  <c r="W1837" i="4"/>
  <c r="B1837" i="4"/>
  <c r="X1837" i="4"/>
  <c r="W1836" i="4"/>
  <c r="B1836" i="4"/>
  <c r="X1836" i="4"/>
  <c r="W1835" i="4"/>
  <c r="B1835" i="4"/>
  <c r="X1835" i="4"/>
  <c r="W1834" i="4"/>
  <c r="B1834" i="4"/>
  <c r="X1834" i="4"/>
  <c r="W1833" i="4"/>
  <c r="B1833" i="4"/>
  <c r="X1833" i="4"/>
  <c r="W1832" i="4"/>
  <c r="B1832" i="4"/>
  <c r="X1832" i="4"/>
  <c r="W1831" i="4"/>
  <c r="B1831" i="4"/>
  <c r="X1831" i="4"/>
  <c r="W1830" i="4"/>
  <c r="B1830" i="4"/>
  <c r="X1830" i="4"/>
  <c r="W1829" i="4"/>
  <c r="B1829" i="4"/>
  <c r="X1829" i="4"/>
  <c r="W1828" i="4"/>
  <c r="B1828" i="4"/>
  <c r="X1828" i="4"/>
  <c r="W1827" i="4"/>
  <c r="B1827" i="4"/>
  <c r="X1827" i="4"/>
  <c r="W1826" i="4"/>
  <c r="B1826" i="4"/>
  <c r="X1826" i="4"/>
  <c r="W1825" i="4"/>
  <c r="B1825" i="4"/>
  <c r="X1825" i="4"/>
  <c r="W1824" i="4"/>
  <c r="B1824" i="4"/>
  <c r="X1824" i="4"/>
  <c r="W1823" i="4"/>
  <c r="B1823" i="4"/>
  <c r="X1823" i="4"/>
  <c r="W1822" i="4"/>
  <c r="B1822" i="4"/>
  <c r="X1822" i="4"/>
  <c r="W1821" i="4"/>
  <c r="B1821" i="4"/>
  <c r="X1821" i="4"/>
  <c r="W1820" i="4"/>
  <c r="B1820" i="4"/>
  <c r="X1820" i="4"/>
  <c r="W1819" i="4"/>
  <c r="B1819" i="4"/>
  <c r="X1819" i="4"/>
  <c r="W1818" i="4"/>
  <c r="B1818" i="4"/>
  <c r="X1818" i="4"/>
  <c r="W1817" i="4"/>
  <c r="B1817" i="4"/>
  <c r="X1817" i="4"/>
  <c r="W1816" i="4"/>
  <c r="B1816" i="4"/>
  <c r="X1816" i="4"/>
  <c r="W1815" i="4"/>
  <c r="B1815" i="4"/>
  <c r="X1815" i="4"/>
  <c r="W1814" i="4"/>
  <c r="B1814" i="4"/>
  <c r="X1814" i="4"/>
  <c r="W1813" i="4"/>
  <c r="B1813" i="4"/>
  <c r="X1813" i="4"/>
  <c r="W1812" i="4"/>
  <c r="B1812" i="4"/>
  <c r="X1812" i="4"/>
  <c r="W1811" i="4"/>
  <c r="B1811" i="4"/>
  <c r="X1811" i="4"/>
  <c r="W1810" i="4"/>
  <c r="B1810" i="4"/>
  <c r="X1810" i="4"/>
  <c r="W1809" i="4"/>
  <c r="B1809" i="4"/>
  <c r="X1809" i="4"/>
  <c r="W1808" i="4"/>
  <c r="B1808" i="4"/>
  <c r="X1808" i="4"/>
  <c r="W1807" i="4"/>
  <c r="B1807" i="4"/>
  <c r="X1807" i="4"/>
  <c r="W1806" i="4"/>
  <c r="B1806" i="4"/>
  <c r="X1806" i="4"/>
  <c r="W1805" i="4"/>
  <c r="B1805" i="4"/>
  <c r="X1805" i="4"/>
  <c r="W1804" i="4"/>
  <c r="B1804" i="4"/>
  <c r="X1804" i="4"/>
  <c r="W1803" i="4"/>
  <c r="B1803" i="4"/>
  <c r="X1803" i="4"/>
  <c r="W1802" i="4"/>
  <c r="B1802" i="4"/>
  <c r="X1802" i="4"/>
  <c r="W1801" i="4"/>
  <c r="B1801" i="4"/>
  <c r="X1801" i="4"/>
  <c r="W1800" i="4"/>
  <c r="B1800" i="4"/>
  <c r="X1800" i="4"/>
  <c r="W1799" i="4"/>
  <c r="B1799" i="4"/>
  <c r="X1799" i="4"/>
  <c r="W1798" i="4"/>
  <c r="B1798" i="4"/>
  <c r="X1798" i="4"/>
  <c r="W1797" i="4"/>
  <c r="B1797" i="4"/>
  <c r="X1797" i="4"/>
  <c r="W1796" i="4"/>
  <c r="B1796" i="4"/>
  <c r="X1796" i="4"/>
  <c r="W1795" i="4"/>
  <c r="B1795" i="4"/>
  <c r="X1795" i="4"/>
  <c r="W1794" i="4"/>
  <c r="B1794" i="4"/>
  <c r="X1794" i="4"/>
  <c r="W1793" i="4"/>
  <c r="B1793" i="4"/>
  <c r="X1793" i="4"/>
  <c r="W1792" i="4"/>
  <c r="B1792" i="4"/>
  <c r="X1792" i="4"/>
  <c r="W1791" i="4"/>
  <c r="B1791" i="4"/>
  <c r="X1791" i="4"/>
  <c r="W1790" i="4"/>
  <c r="B1790" i="4"/>
  <c r="X1790" i="4"/>
  <c r="W1789" i="4"/>
  <c r="B1789" i="4"/>
  <c r="X1789" i="4"/>
  <c r="W1788" i="4"/>
  <c r="B1788" i="4"/>
  <c r="X1788" i="4"/>
  <c r="W1787" i="4"/>
  <c r="B1787" i="4"/>
  <c r="X1787" i="4"/>
  <c r="W1786" i="4"/>
  <c r="B1786" i="4"/>
  <c r="X1786" i="4"/>
  <c r="W1785" i="4"/>
  <c r="B1785" i="4"/>
  <c r="X1785" i="4"/>
  <c r="W1784" i="4"/>
  <c r="B1784" i="4"/>
  <c r="X1784" i="4"/>
  <c r="W1783" i="4"/>
  <c r="B1783" i="4"/>
  <c r="X1783" i="4"/>
  <c r="W1782" i="4"/>
  <c r="B1782" i="4"/>
  <c r="X1782" i="4"/>
  <c r="W1781" i="4"/>
  <c r="B1781" i="4"/>
  <c r="X1781" i="4"/>
  <c r="W1780" i="4"/>
  <c r="B1780" i="4"/>
  <c r="X1780" i="4"/>
  <c r="W1779" i="4"/>
  <c r="B1779" i="4"/>
  <c r="X1779" i="4"/>
  <c r="W1778" i="4"/>
  <c r="B1778" i="4"/>
  <c r="X1778" i="4"/>
  <c r="W1777" i="4"/>
  <c r="B1777" i="4"/>
  <c r="X1777" i="4"/>
  <c r="W1776" i="4"/>
  <c r="B1776" i="4"/>
  <c r="X1776" i="4"/>
  <c r="W1775" i="4"/>
  <c r="B1775" i="4"/>
  <c r="X1775" i="4"/>
  <c r="W1774" i="4"/>
  <c r="B1774" i="4"/>
  <c r="X1774" i="4"/>
  <c r="W1773" i="4"/>
  <c r="B1773" i="4"/>
  <c r="X1773" i="4"/>
  <c r="W1772" i="4"/>
  <c r="B1772" i="4"/>
  <c r="X1772" i="4"/>
  <c r="W1771" i="4"/>
  <c r="B1771" i="4"/>
  <c r="X1771" i="4"/>
  <c r="W1770" i="4"/>
  <c r="B1770" i="4"/>
  <c r="X1770" i="4"/>
  <c r="W1769" i="4"/>
  <c r="B1769" i="4"/>
  <c r="X1769" i="4"/>
  <c r="W1768" i="4"/>
  <c r="B1768" i="4"/>
  <c r="X1768" i="4"/>
  <c r="W1767" i="4"/>
  <c r="B1767" i="4"/>
  <c r="X1767" i="4"/>
  <c r="W1766" i="4"/>
  <c r="B1766" i="4"/>
  <c r="X1766" i="4"/>
  <c r="W1765" i="4"/>
  <c r="B1765" i="4"/>
  <c r="X1765" i="4"/>
  <c r="W1764" i="4"/>
  <c r="B1764" i="4"/>
  <c r="X1764" i="4"/>
  <c r="W1763" i="4"/>
  <c r="B1763" i="4"/>
  <c r="X1763" i="4"/>
  <c r="W1762" i="4"/>
  <c r="B1762" i="4"/>
  <c r="X1762" i="4"/>
  <c r="W1761" i="4"/>
  <c r="B1761" i="4"/>
  <c r="X1761" i="4"/>
  <c r="W1760" i="4"/>
  <c r="B1760" i="4"/>
  <c r="X1760" i="4"/>
  <c r="W1759" i="4"/>
  <c r="B1759" i="4"/>
  <c r="X1759" i="4"/>
  <c r="W1758" i="4"/>
  <c r="B1758" i="4"/>
  <c r="X1758" i="4"/>
  <c r="W1757" i="4"/>
  <c r="B1757" i="4"/>
  <c r="X1757" i="4"/>
  <c r="W1756" i="4"/>
  <c r="B1756" i="4"/>
  <c r="X1756" i="4"/>
  <c r="W1755" i="4"/>
  <c r="B1755" i="4"/>
  <c r="X1755" i="4"/>
  <c r="W1754" i="4"/>
  <c r="B1754" i="4"/>
  <c r="X1754" i="4"/>
  <c r="W1753" i="4"/>
  <c r="B1753" i="4"/>
  <c r="X1753" i="4"/>
  <c r="W1752" i="4"/>
  <c r="B1752" i="4"/>
  <c r="X1752" i="4"/>
  <c r="W1751" i="4"/>
  <c r="B1751" i="4"/>
  <c r="X1751" i="4"/>
  <c r="W1750" i="4"/>
  <c r="B1750" i="4"/>
  <c r="X1750" i="4"/>
  <c r="W1749" i="4"/>
  <c r="B1749" i="4"/>
  <c r="X1749" i="4"/>
  <c r="W1748" i="4"/>
  <c r="B1748" i="4"/>
  <c r="X1748" i="4"/>
  <c r="W1747" i="4"/>
  <c r="B1747" i="4"/>
  <c r="X1747" i="4"/>
  <c r="W1746" i="4"/>
  <c r="B1746" i="4"/>
  <c r="X1746" i="4"/>
  <c r="W1745" i="4"/>
  <c r="B1745" i="4"/>
  <c r="X1745" i="4"/>
  <c r="W1744" i="4"/>
  <c r="B1744" i="4"/>
  <c r="X1744" i="4"/>
  <c r="W1743" i="4"/>
  <c r="B1743" i="4"/>
  <c r="X1743" i="4"/>
  <c r="W1742" i="4"/>
  <c r="B1742" i="4"/>
  <c r="X1742" i="4"/>
  <c r="W1741" i="4"/>
  <c r="B1741" i="4"/>
  <c r="X1741" i="4"/>
  <c r="W1740" i="4"/>
  <c r="B1740" i="4"/>
  <c r="X1740" i="4"/>
  <c r="W1739" i="4"/>
  <c r="B1739" i="4"/>
  <c r="X1739" i="4"/>
  <c r="W1738" i="4"/>
  <c r="B1738" i="4"/>
  <c r="X1738" i="4"/>
  <c r="W1737" i="4"/>
  <c r="B1737" i="4"/>
  <c r="X1737" i="4"/>
  <c r="W1736" i="4"/>
  <c r="B1736" i="4"/>
  <c r="X1736" i="4"/>
  <c r="W1735" i="4"/>
  <c r="B1735" i="4"/>
  <c r="X1735" i="4"/>
  <c r="W1734" i="4"/>
  <c r="B1734" i="4"/>
  <c r="X1734" i="4"/>
  <c r="W1733" i="4"/>
  <c r="B1733" i="4"/>
  <c r="X1733" i="4"/>
  <c r="W1732" i="4"/>
  <c r="B1732" i="4"/>
  <c r="X1732" i="4"/>
  <c r="W1731" i="4"/>
  <c r="B1731" i="4"/>
  <c r="X1731" i="4"/>
  <c r="W1730" i="4"/>
  <c r="B1730" i="4"/>
  <c r="X1730" i="4"/>
  <c r="W1729" i="4"/>
  <c r="B1729" i="4"/>
  <c r="X1729" i="4"/>
  <c r="W1728" i="4"/>
  <c r="B1728" i="4"/>
  <c r="X1728" i="4"/>
  <c r="W1727" i="4"/>
  <c r="B1727" i="4"/>
  <c r="X1727" i="4"/>
  <c r="W1726" i="4"/>
  <c r="B1726" i="4"/>
  <c r="X1726" i="4"/>
  <c r="W1725" i="4"/>
  <c r="B1725" i="4"/>
  <c r="X1725" i="4"/>
  <c r="W1724" i="4"/>
  <c r="B1724" i="4"/>
  <c r="X1724" i="4"/>
  <c r="W1723" i="4"/>
  <c r="B1723" i="4"/>
  <c r="X1723" i="4"/>
  <c r="W1722" i="4"/>
  <c r="B1722" i="4"/>
  <c r="X1722" i="4"/>
  <c r="W1721" i="4"/>
  <c r="B1721" i="4"/>
  <c r="X1721" i="4"/>
  <c r="W1720" i="4"/>
  <c r="B1720" i="4"/>
  <c r="X1720" i="4"/>
  <c r="W1719" i="4"/>
  <c r="B1719" i="4"/>
  <c r="X1719" i="4"/>
  <c r="W1718" i="4"/>
  <c r="B1718" i="4"/>
  <c r="X1718" i="4"/>
  <c r="W1717" i="4"/>
  <c r="B1717" i="4"/>
  <c r="X1717" i="4"/>
  <c r="W1716" i="4"/>
  <c r="B1716" i="4"/>
  <c r="X1716" i="4"/>
  <c r="W1715" i="4"/>
  <c r="B1715" i="4"/>
  <c r="X1715" i="4"/>
  <c r="W1714" i="4"/>
  <c r="B1714" i="4"/>
  <c r="X1714" i="4"/>
  <c r="W1713" i="4"/>
  <c r="B1713" i="4"/>
  <c r="X1713" i="4"/>
  <c r="W1712" i="4"/>
  <c r="B1712" i="4"/>
  <c r="X1712" i="4"/>
  <c r="W1711" i="4"/>
  <c r="B1711" i="4"/>
  <c r="X1711" i="4"/>
  <c r="W1710" i="4"/>
  <c r="B1710" i="4"/>
  <c r="X1710" i="4"/>
  <c r="W1709" i="4"/>
  <c r="B1709" i="4"/>
  <c r="X1709" i="4"/>
  <c r="W1708" i="4"/>
  <c r="B1708" i="4"/>
  <c r="X1708" i="4"/>
  <c r="W1707" i="4"/>
  <c r="B1707" i="4"/>
  <c r="X1707" i="4"/>
  <c r="W1706" i="4"/>
  <c r="B1706" i="4"/>
  <c r="X1706" i="4"/>
  <c r="W1705" i="4"/>
  <c r="B1705" i="4"/>
  <c r="X1705" i="4"/>
  <c r="W1704" i="4"/>
  <c r="B1704" i="4"/>
  <c r="X1704" i="4"/>
  <c r="W1703" i="4"/>
  <c r="B1703" i="4"/>
  <c r="X1703" i="4"/>
  <c r="W1702" i="4"/>
  <c r="B1702" i="4"/>
  <c r="X1702" i="4"/>
  <c r="W1701" i="4"/>
  <c r="B1701" i="4"/>
  <c r="X1701" i="4"/>
  <c r="W1700" i="4"/>
  <c r="B1700" i="4"/>
  <c r="X1700" i="4"/>
  <c r="W1699" i="4"/>
  <c r="B1699" i="4"/>
  <c r="X1699" i="4"/>
  <c r="W1698" i="4"/>
  <c r="B1698" i="4"/>
  <c r="X1698" i="4"/>
  <c r="W1697" i="4"/>
  <c r="B1697" i="4"/>
  <c r="X1697" i="4"/>
  <c r="W1696" i="4"/>
  <c r="B1696" i="4"/>
  <c r="X1696" i="4"/>
  <c r="W1695" i="4"/>
  <c r="B1695" i="4"/>
  <c r="X1695" i="4"/>
  <c r="W1694" i="4"/>
  <c r="B1694" i="4"/>
  <c r="X1694" i="4"/>
  <c r="W1693" i="4"/>
  <c r="B1693" i="4"/>
  <c r="X1693" i="4"/>
  <c r="W1692" i="4"/>
  <c r="B1692" i="4"/>
  <c r="X1692" i="4"/>
  <c r="W1691" i="4"/>
  <c r="B1691" i="4"/>
  <c r="X1691" i="4"/>
  <c r="W1690" i="4"/>
  <c r="B1690" i="4"/>
  <c r="X1690" i="4"/>
  <c r="W1689" i="4"/>
  <c r="B1689" i="4"/>
  <c r="X1689" i="4"/>
  <c r="W1688" i="4"/>
  <c r="B1688" i="4"/>
  <c r="X1688" i="4"/>
  <c r="W1687" i="4"/>
  <c r="B1687" i="4"/>
  <c r="X1687" i="4"/>
  <c r="W1686" i="4"/>
  <c r="B1686" i="4"/>
  <c r="X1686" i="4"/>
  <c r="W1685" i="4"/>
  <c r="B1685" i="4"/>
  <c r="X1685" i="4"/>
  <c r="W1684" i="4"/>
  <c r="B1684" i="4"/>
  <c r="X1684" i="4"/>
  <c r="W1683" i="4"/>
  <c r="B1683" i="4"/>
  <c r="X1683" i="4"/>
  <c r="W1682" i="4"/>
  <c r="B1682" i="4"/>
  <c r="X1682" i="4"/>
  <c r="W1681" i="4"/>
  <c r="B1681" i="4"/>
  <c r="X1681" i="4"/>
  <c r="W1680" i="4"/>
  <c r="B1680" i="4"/>
  <c r="X1680" i="4"/>
  <c r="W1679" i="4"/>
  <c r="B1679" i="4"/>
  <c r="X1679" i="4"/>
  <c r="W1678" i="4"/>
  <c r="B1678" i="4"/>
  <c r="X1678" i="4"/>
  <c r="W1677" i="4"/>
  <c r="B1677" i="4"/>
  <c r="X1677" i="4"/>
  <c r="W1676" i="4"/>
  <c r="B1676" i="4"/>
  <c r="X1676" i="4"/>
  <c r="W1675" i="4"/>
  <c r="B1675" i="4"/>
  <c r="X1675" i="4"/>
  <c r="W1674" i="4"/>
  <c r="B1674" i="4"/>
  <c r="X1674" i="4"/>
  <c r="W1673" i="4"/>
  <c r="B1673" i="4"/>
  <c r="X1673" i="4"/>
  <c r="W1672" i="4"/>
  <c r="B1672" i="4"/>
  <c r="X1672" i="4"/>
  <c r="W1671" i="4"/>
  <c r="B1671" i="4"/>
  <c r="X1671" i="4"/>
  <c r="W1670" i="4"/>
  <c r="B1670" i="4"/>
  <c r="X1670" i="4"/>
  <c r="W1669" i="4"/>
  <c r="B1669" i="4"/>
  <c r="X1669" i="4"/>
  <c r="W1668" i="4"/>
  <c r="B1668" i="4"/>
  <c r="X1668" i="4"/>
  <c r="W1667" i="4"/>
  <c r="B1667" i="4"/>
  <c r="X1667" i="4"/>
  <c r="W1666" i="4"/>
  <c r="B1666" i="4"/>
  <c r="X1666" i="4"/>
  <c r="W1665" i="4"/>
  <c r="B1665" i="4"/>
  <c r="X1665" i="4"/>
  <c r="W1664" i="4"/>
  <c r="B1664" i="4"/>
  <c r="X1664" i="4"/>
  <c r="W1663" i="4"/>
  <c r="B1663" i="4"/>
  <c r="X1663" i="4"/>
  <c r="W1662" i="4"/>
  <c r="B1662" i="4"/>
  <c r="X1662" i="4"/>
  <c r="W1661" i="4"/>
  <c r="B1661" i="4"/>
  <c r="X1661" i="4"/>
  <c r="W1660" i="4"/>
  <c r="B1660" i="4"/>
  <c r="X1660" i="4"/>
  <c r="W1659" i="4"/>
  <c r="B1659" i="4"/>
  <c r="X1659" i="4"/>
  <c r="W1658" i="4"/>
  <c r="B1658" i="4"/>
  <c r="X1658" i="4"/>
  <c r="W1657" i="4"/>
  <c r="B1657" i="4"/>
  <c r="X1657" i="4"/>
  <c r="W1656" i="4"/>
  <c r="B1656" i="4"/>
  <c r="X1656" i="4"/>
  <c r="W1655" i="4"/>
  <c r="B1655" i="4"/>
  <c r="X1655" i="4"/>
  <c r="W1654" i="4"/>
  <c r="B1654" i="4"/>
  <c r="X1654" i="4"/>
  <c r="W1653" i="4"/>
  <c r="B1653" i="4"/>
  <c r="X1653" i="4"/>
  <c r="W1652" i="4"/>
  <c r="B1652" i="4"/>
  <c r="X1652" i="4"/>
  <c r="W1651" i="4"/>
  <c r="B1651" i="4"/>
  <c r="X1651" i="4"/>
  <c r="W1650" i="4"/>
  <c r="B1650" i="4"/>
  <c r="X1650" i="4"/>
  <c r="W1649" i="4"/>
  <c r="B1649" i="4"/>
  <c r="X1649" i="4"/>
  <c r="W1648" i="4"/>
  <c r="B1648" i="4"/>
  <c r="X1648" i="4"/>
  <c r="W1647" i="4"/>
  <c r="B1647" i="4"/>
  <c r="X1647" i="4"/>
  <c r="W1646" i="4"/>
  <c r="B1646" i="4"/>
  <c r="X1646" i="4"/>
  <c r="W1645" i="4"/>
  <c r="B1645" i="4"/>
  <c r="X1645" i="4"/>
  <c r="W1644" i="4"/>
  <c r="B1644" i="4"/>
  <c r="X1644" i="4"/>
  <c r="W1643" i="4"/>
  <c r="B1643" i="4"/>
  <c r="X1643" i="4"/>
  <c r="W1642" i="4"/>
  <c r="B1642" i="4"/>
  <c r="X1642" i="4"/>
  <c r="W1641" i="4"/>
  <c r="B1641" i="4"/>
  <c r="X1641" i="4"/>
  <c r="W1640" i="4"/>
  <c r="B1640" i="4"/>
  <c r="X1640" i="4"/>
  <c r="W1639" i="4"/>
  <c r="B1639" i="4"/>
  <c r="X1639" i="4"/>
  <c r="W1638" i="4"/>
  <c r="B1638" i="4"/>
  <c r="X1638" i="4"/>
  <c r="W1637" i="4"/>
  <c r="B1637" i="4"/>
  <c r="X1637" i="4"/>
  <c r="W1636" i="4"/>
  <c r="B1636" i="4"/>
  <c r="X1636" i="4"/>
  <c r="W1635" i="4"/>
  <c r="B1635" i="4"/>
  <c r="X1635" i="4"/>
  <c r="W1634" i="4"/>
  <c r="B1634" i="4"/>
  <c r="X1634" i="4"/>
  <c r="W1633" i="4"/>
  <c r="B1633" i="4"/>
  <c r="X1633" i="4"/>
  <c r="W1632" i="4"/>
  <c r="B1632" i="4"/>
  <c r="X1632" i="4"/>
  <c r="W1631" i="4"/>
  <c r="B1631" i="4"/>
  <c r="X1631" i="4"/>
  <c r="W1630" i="4"/>
  <c r="B1630" i="4"/>
  <c r="X1630" i="4"/>
  <c r="W1629" i="4"/>
  <c r="B1629" i="4"/>
  <c r="X1629" i="4"/>
  <c r="W1628" i="4"/>
  <c r="B1628" i="4"/>
  <c r="X1628" i="4"/>
  <c r="W1627" i="4"/>
  <c r="B1627" i="4"/>
  <c r="X1627" i="4"/>
  <c r="W1626" i="4"/>
  <c r="B1626" i="4"/>
  <c r="X1626" i="4"/>
  <c r="W1625" i="4"/>
  <c r="B1625" i="4"/>
  <c r="X1625" i="4"/>
  <c r="W1624" i="4"/>
  <c r="B1624" i="4"/>
  <c r="X1624" i="4"/>
  <c r="W1623" i="4"/>
  <c r="B1623" i="4"/>
  <c r="X1623" i="4"/>
  <c r="W1622" i="4"/>
  <c r="B1622" i="4"/>
  <c r="X1622" i="4"/>
  <c r="W1621" i="4"/>
  <c r="B1621" i="4"/>
  <c r="X1621" i="4"/>
  <c r="W1620" i="4"/>
  <c r="B1620" i="4"/>
  <c r="X1620" i="4"/>
  <c r="W1619" i="4"/>
  <c r="B1619" i="4"/>
  <c r="X1619" i="4"/>
  <c r="W1618" i="4"/>
  <c r="B1618" i="4"/>
  <c r="X1618" i="4"/>
  <c r="W1617" i="4"/>
  <c r="B1617" i="4"/>
  <c r="X1617" i="4"/>
  <c r="W1616" i="4"/>
  <c r="B1616" i="4"/>
  <c r="X1616" i="4"/>
  <c r="W1615" i="4"/>
  <c r="B1615" i="4"/>
  <c r="X1615" i="4"/>
  <c r="W1614" i="4"/>
  <c r="B1614" i="4"/>
  <c r="X1614" i="4"/>
  <c r="W1613" i="4"/>
  <c r="B1613" i="4"/>
  <c r="X1613" i="4"/>
  <c r="W1612" i="4"/>
  <c r="B1612" i="4"/>
  <c r="X1612" i="4"/>
  <c r="W1611" i="4"/>
  <c r="B1611" i="4"/>
  <c r="X1611" i="4"/>
  <c r="W1610" i="4"/>
  <c r="B1610" i="4"/>
  <c r="X1610" i="4"/>
  <c r="W1609" i="4"/>
  <c r="B1609" i="4"/>
  <c r="X1609" i="4"/>
  <c r="W1608" i="4"/>
  <c r="B1608" i="4"/>
  <c r="X1608" i="4"/>
  <c r="W1607" i="4"/>
  <c r="B1607" i="4"/>
  <c r="X1607" i="4"/>
  <c r="W1606" i="4"/>
  <c r="B1606" i="4"/>
  <c r="X1606" i="4"/>
  <c r="W1605" i="4"/>
  <c r="B1605" i="4"/>
  <c r="X1605" i="4"/>
  <c r="W1604" i="4"/>
  <c r="B1604" i="4"/>
  <c r="X1604" i="4"/>
  <c r="W1603" i="4"/>
  <c r="B1603" i="4"/>
  <c r="X1603" i="4"/>
  <c r="W1602" i="4"/>
  <c r="B1602" i="4"/>
  <c r="X1602" i="4"/>
  <c r="W1601" i="4"/>
  <c r="B1601" i="4"/>
  <c r="X1601" i="4"/>
  <c r="W1600" i="4"/>
  <c r="B1600" i="4"/>
  <c r="X1600" i="4"/>
  <c r="W1599" i="4"/>
  <c r="B1599" i="4"/>
  <c r="X1599" i="4"/>
  <c r="W1598" i="4"/>
  <c r="B1598" i="4"/>
  <c r="X1598" i="4"/>
  <c r="W1597" i="4"/>
  <c r="B1597" i="4"/>
  <c r="X1597" i="4"/>
  <c r="W1596" i="4"/>
  <c r="B1596" i="4"/>
  <c r="X1596" i="4"/>
  <c r="W1595" i="4"/>
  <c r="B1595" i="4"/>
  <c r="X1595" i="4"/>
  <c r="W1594" i="4"/>
  <c r="B1594" i="4"/>
  <c r="X1594" i="4"/>
  <c r="W1593" i="4"/>
  <c r="B1593" i="4"/>
  <c r="X1593" i="4"/>
  <c r="W1592" i="4"/>
  <c r="B1592" i="4"/>
  <c r="X1592" i="4"/>
  <c r="W1591" i="4"/>
  <c r="B1591" i="4"/>
  <c r="X1591" i="4"/>
  <c r="W1590" i="4"/>
  <c r="B1590" i="4"/>
  <c r="X1590" i="4"/>
  <c r="W1589" i="4"/>
  <c r="B1589" i="4"/>
  <c r="X1589" i="4"/>
  <c r="W1588" i="4"/>
  <c r="B1588" i="4"/>
  <c r="X1588" i="4"/>
  <c r="W1587" i="4"/>
  <c r="B1587" i="4"/>
  <c r="X1587" i="4"/>
  <c r="W1586" i="4"/>
  <c r="B1586" i="4"/>
  <c r="X1586" i="4"/>
  <c r="W1585" i="4"/>
  <c r="B1585" i="4"/>
  <c r="X1585" i="4"/>
  <c r="W1584" i="4"/>
  <c r="B1584" i="4"/>
  <c r="X1584" i="4"/>
  <c r="W1583" i="4"/>
  <c r="B1583" i="4"/>
  <c r="X1583" i="4"/>
  <c r="W1582" i="4"/>
  <c r="B1582" i="4"/>
  <c r="X1582" i="4"/>
  <c r="W1581" i="4"/>
  <c r="B1581" i="4"/>
  <c r="X1581" i="4"/>
  <c r="W1580" i="4"/>
  <c r="B1580" i="4"/>
  <c r="X1580" i="4"/>
  <c r="W1579" i="4"/>
  <c r="B1579" i="4"/>
  <c r="X1579" i="4"/>
  <c r="W1578" i="4"/>
  <c r="B1578" i="4"/>
  <c r="X1578" i="4"/>
  <c r="W1577" i="4"/>
  <c r="B1577" i="4"/>
  <c r="X1577" i="4"/>
  <c r="W1576" i="4"/>
  <c r="B1576" i="4"/>
  <c r="X1576" i="4"/>
  <c r="W1575" i="4"/>
  <c r="B1575" i="4"/>
  <c r="X1575" i="4"/>
  <c r="W1574" i="4"/>
  <c r="B1574" i="4"/>
  <c r="X1574" i="4"/>
  <c r="W1573" i="4"/>
  <c r="B1573" i="4"/>
  <c r="X1573" i="4"/>
  <c r="W1572" i="4"/>
  <c r="B1572" i="4"/>
  <c r="X1572" i="4"/>
  <c r="W1571" i="4"/>
  <c r="B1571" i="4"/>
  <c r="X1571" i="4"/>
  <c r="W1570" i="4"/>
  <c r="B1570" i="4"/>
  <c r="X1570" i="4"/>
  <c r="W1569" i="4"/>
  <c r="B1569" i="4"/>
  <c r="X1569" i="4"/>
  <c r="W1568" i="4"/>
  <c r="B1568" i="4"/>
  <c r="X1568" i="4"/>
  <c r="W1567" i="4"/>
  <c r="B1567" i="4"/>
  <c r="X1567" i="4"/>
  <c r="W1566" i="4"/>
  <c r="B1566" i="4"/>
  <c r="X1566" i="4"/>
  <c r="W1565" i="4"/>
  <c r="B1565" i="4"/>
  <c r="X1565" i="4"/>
  <c r="W1564" i="4"/>
  <c r="B1564" i="4"/>
  <c r="X1564" i="4"/>
  <c r="W1563" i="4"/>
  <c r="B1563" i="4"/>
  <c r="X1563" i="4"/>
  <c r="W1562" i="4"/>
  <c r="B1562" i="4"/>
  <c r="X1562" i="4"/>
  <c r="W1561" i="4"/>
  <c r="B1561" i="4"/>
  <c r="X1561" i="4"/>
  <c r="W1560" i="4"/>
  <c r="B1560" i="4"/>
  <c r="X1560" i="4"/>
  <c r="W1559" i="4"/>
  <c r="B1559" i="4"/>
  <c r="X1559" i="4"/>
  <c r="W1558" i="4"/>
  <c r="B1558" i="4"/>
  <c r="X1558" i="4"/>
  <c r="W1557" i="4"/>
  <c r="B1557" i="4"/>
  <c r="X1557" i="4"/>
  <c r="W1556" i="4"/>
  <c r="B1556" i="4"/>
  <c r="X1556" i="4"/>
  <c r="W1555" i="4"/>
  <c r="B1555" i="4"/>
  <c r="X1555" i="4"/>
  <c r="W1554" i="4"/>
  <c r="B1554" i="4"/>
  <c r="X1554" i="4"/>
  <c r="W1553" i="4"/>
  <c r="B1553" i="4"/>
  <c r="X1553" i="4"/>
  <c r="W1552" i="4"/>
  <c r="B1552" i="4"/>
  <c r="X1552" i="4"/>
  <c r="W1551" i="4"/>
  <c r="B1551" i="4"/>
  <c r="X1551" i="4"/>
  <c r="W1550" i="4"/>
  <c r="B1550" i="4"/>
  <c r="X1550" i="4"/>
  <c r="W1549" i="4"/>
  <c r="B1549" i="4"/>
  <c r="X1549" i="4"/>
  <c r="W1548" i="4"/>
  <c r="B1548" i="4"/>
  <c r="X1548" i="4"/>
  <c r="W1547" i="4"/>
  <c r="B1547" i="4"/>
  <c r="X1547" i="4"/>
  <c r="W1546" i="4"/>
  <c r="B1546" i="4"/>
  <c r="X1546" i="4"/>
  <c r="W1545" i="4"/>
  <c r="B1545" i="4"/>
  <c r="X1545" i="4"/>
  <c r="W1544" i="4"/>
  <c r="B1544" i="4"/>
  <c r="X1544" i="4"/>
  <c r="W1543" i="4"/>
  <c r="B1543" i="4"/>
  <c r="X1543" i="4"/>
  <c r="W1542" i="4"/>
  <c r="B1542" i="4"/>
  <c r="X1542" i="4"/>
  <c r="W1541" i="4"/>
  <c r="B1541" i="4"/>
  <c r="X1541" i="4"/>
  <c r="W1540" i="4"/>
  <c r="B1540" i="4"/>
  <c r="X1540" i="4"/>
  <c r="W1539" i="4"/>
  <c r="B1539" i="4"/>
  <c r="X1539" i="4"/>
  <c r="W1538" i="4"/>
  <c r="B1538" i="4"/>
  <c r="X1538" i="4"/>
  <c r="W1537" i="4"/>
  <c r="B1537" i="4"/>
  <c r="X1537" i="4"/>
  <c r="W1536" i="4"/>
  <c r="B1536" i="4"/>
  <c r="X1536" i="4"/>
  <c r="W1535" i="4"/>
  <c r="B1535" i="4"/>
  <c r="X1535" i="4"/>
  <c r="W1534" i="4"/>
  <c r="B1534" i="4"/>
  <c r="X1534" i="4"/>
  <c r="W1533" i="4"/>
  <c r="B1533" i="4"/>
  <c r="X1533" i="4"/>
  <c r="W1532" i="4"/>
  <c r="B1532" i="4"/>
  <c r="X1532" i="4"/>
  <c r="W1531" i="4"/>
  <c r="B1531" i="4"/>
  <c r="X1531" i="4"/>
  <c r="W1530" i="4"/>
  <c r="B1530" i="4"/>
  <c r="X1530" i="4"/>
  <c r="W1529" i="4"/>
  <c r="B1529" i="4"/>
  <c r="X1529" i="4"/>
  <c r="W1528" i="4"/>
  <c r="B1528" i="4"/>
  <c r="X1528" i="4"/>
  <c r="W1527" i="4"/>
  <c r="B1527" i="4"/>
  <c r="X1527" i="4"/>
  <c r="W1526" i="4"/>
  <c r="B1526" i="4"/>
  <c r="X1526" i="4"/>
  <c r="W1525" i="4"/>
  <c r="B1525" i="4"/>
  <c r="X1525" i="4"/>
  <c r="W1524" i="4"/>
  <c r="B1524" i="4"/>
  <c r="X1524" i="4"/>
  <c r="W1523" i="4"/>
  <c r="B1523" i="4"/>
  <c r="X1523" i="4"/>
  <c r="W1522" i="4"/>
  <c r="B1522" i="4"/>
  <c r="X1522" i="4"/>
  <c r="W1521" i="4"/>
  <c r="B1521" i="4"/>
  <c r="X1521" i="4"/>
  <c r="W1520" i="4"/>
  <c r="B1520" i="4"/>
  <c r="X1520" i="4"/>
  <c r="W1519" i="4"/>
  <c r="B1519" i="4"/>
  <c r="X1519" i="4"/>
  <c r="W1518" i="4"/>
  <c r="B1518" i="4"/>
  <c r="X1518" i="4"/>
  <c r="W1517" i="4"/>
  <c r="B1517" i="4"/>
  <c r="X1517" i="4"/>
  <c r="W1516" i="4"/>
  <c r="B1516" i="4"/>
  <c r="X1516" i="4"/>
  <c r="W1515" i="4"/>
  <c r="B1515" i="4"/>
  <c r="X1515" i="4"/>
  <c r="W1514" i="4"/>
  <c r="B1514" i="4"/>
  <c r="X1514" i="4"/>
  <c r="W1513" i="4"/>
  <c r="B1513" i="4"/>
  <c r="X1513" i="4"/>
  <c r="W1512" i="4"/>
  <c r="B1512" i="4"/>
  <c r="X1512" i="4"/>
  <c r="W1511" i="4"/>
  <c r="B1511" i="4"/>
  <c r="X1511" i="4"/>
  <c r="W1510" i="4"/>
  <c r="B1510" i="4"/>
  <c r="X1510" i="4"/>
  <c r="W1509" i="4"/>
  <c r="B1509" i="4"/>
  <c r="X1509" i="4"/>
  <c r="W1508" i="4"/>
  <c r="B1508" i="4"/>
  <c r="X1508" i="4"/>
  <c r="W1507" i="4"/>
  <c r="B1507" i="4"/>
  <c r="X1507" i="4"/>
  <c r="W1506" i="4"/>
  <c r="B1506" i="4"/>
  <c r="X1506" i="4"/>
  <c r="W1505" i="4"/>
  <c r="B1505" i="4"/>
  <c r="X1505" i="4"/>
  <c r="W1504" i="4"/>
  <c r="B1504" i="4"/>
  <c r="X1504" i="4"/>
  <c r="W1503" i="4"/>
  <c r="B1503" i="4"/>
  <c r="X1503" i="4"/>
  <c r="W1502" i="4"/>
  <c r="B1502" i="4"/>
  <c r="X1502" i="4"/>
  <c r="W1501" i="4"/>
  <c r="B1501" i="4"/>
  <c r="X1501" i="4"/>
  <c r="W1500" i="4"/>
  <c r="B1500" i="4"/>
  <c r="X1500" i="4"/>
  <c r="W1499" i="4"/>
  <c r="B1499" i="4"/>
  <c r="X1499" i="4"/>
  <c r="W1498" i="4"/>
  <c r="B1498" i="4"/>
  <c r="X1498" i="4"/>
  <c r="W1497" i="4"/>
  <c r="B1497" i="4"/>
  <c r="X1497" i="4"/>
  <c r="W1496" i="4"/>
  <c r="B1496" i="4"/>
  <c r="X1496" i="4"/>
  <c r="W1495" i="4"/>
  <c r="B1495" i="4"/>
  <c r="X1495" i="4"/>
  <c r="W1494" i="4"/>
  <c r="B1494" i="4"/>
  <c r="X1494" i="4"/>
  <c r="W1493" i="4"/>
  <c r="B1493" i="4"/>
  <c r="X1493" i="4"/>
  <c r="W1492" i="4"/>
  <c r="B1492" i="4"/>
  <c r="X1492" i="4"/>
  <c r="W1491" i="4"/>
  <c r="B1491" i="4"/>
  <c r="X1491" i="4"/>
  <c r="W1490" i="4"/>
  <c r="B1490" i="4"/>
  <c r="X1490" i="4"/>
  <c r="W1489" i="4"/>
  <c r="B1489" i="4"/>
  <c r="X1489" i="4"/>
  <c r="W1488" i="4"/>
  <c r="B1488" i="4"/>
  <c r="X1488" i="4"/>
  <c r="W1487" i="4"/>
  <c r="B1487" i="4"/>
  <c r="X1487" i="4"/>
  <c r="W1486" i="4"/>
  <c r="B1486" i="4"/>
  <c r="X1486" i="4"/>
  <c r="W1485" i="4"/>
  <c r="B1485" i="4"/>
  <c r="X1485" i="4"/>
  <c r="W1484" i="4"/>
  <c r="B1484" i="4"/>
  <c r="X1484" i="4"/>
  <c r="W1483" i="4"/>
  <c r="B1483" i="4"/>
  <c r="X1483" i="4"/>
  <c r="W1482" i="4"/>
  <c r="B1482" i="4"/>
  <c r="X1482" i="4"/>
  <c r="W1481" i="4"/>
  <c r="B1481" i="4"/>
  <c r="X1481" i="4"/>
  <c r="W1480" i="4"/>
  <c r="B1480" i="4"/>
  <c r="X1480" i="4"/>
  <c r="W1479" i="4"/>
  <c r="B1479" i="4"/>
  <c r="X1479" i="4"/>
  <c r="W1478" i="4"/>
  <c r="B1478" i="4"/>
  <c r="X1478" i="4"/>
  <c r="W1477" i="4"/>
  <c r="B1477" i="4"/>
  <c r="X1477" i="4"/>
  <c r="W1476" i="4"/>
  <c r="B1476" i="4"/>
  <c r="X1476" i="4"/>
  <c r="W1475" i="4"/>
  <c r="B1475" i="4"/>
  <c r="X1475" i="4"/>
  <c r="W1474" i="4"/>
  <c r="B1474" i="4"/>
  <c r="X1474" i="4"/>
  <c r="W1473" i="4"/>
  <c r="B1473" i="4"/>
  <c r="X1473" i="4"/>
  <c r="W1472" i="4"/>
  <c r="B1472" i="4"/>
  <c r="X1472" i="4"/>
  <c r="W1471" i="4"/>
  <c r="B1471" i="4"/>
  <c r="X1471" i="4"/>
  <c r="W1470" i="4"/>
  <c r="B1470" i="4"/>
  <c r="X1470" i="4"/>
  <c r="W1469" i="4"/>
  <c r="B1469" i="4"/>
  <c r="X1469" i="4"/>
  <c r="W1468" i="4"/>
  <c r="B1468" i="4"/>
  <c r="X1468" i="4"/>
  <c r="W1467" i="4"/>
  <c r="B1467" i="4"/>
  <c r="X1467" i="4"/>
  <c r="W1466" i="4"/>
  <c r="B1466" i="4"/>
  <c r="X1466" i="4"/>
  <c r="W1465" i="4"/>
  <c r="B1465" i="4"/>
  <c r="X1465" i="4"/>
  <c r="W1464" i="4"/>
  <c r="B1464" i="4"/>
  <c r="X1464" i="4"/>
  <c r="W1463" i="4"/>
  <c r="B1463" i="4"/>
  <c r="X1463" i="4"/>
  <c r="W1462" i="4"/>
  <c r="B1462" i="4"/>
  <c r="X1462" i="4"/>
  <c r="W1461" i="4"/>
  <c r="B1461" i="4"/>
  <c r="X1461" i="4"/>
  <c r="W1460" i="4"/>
  <c r="B1460" i="4"/>
  <c r="X1460" i="4"/>
  <c r="W1459" i="4"/>
  <c r="B1459" i="4"/>
  <c r="X1459" i="4"/>
  <c r="W1458" i="4"/>
  <c r="B1458" i="4"/>
  <c r="X1458" i="4"/>
  <c r="W1457" i="4"/>
  <c r="B1457" i="4"/>
  <c r="X1457" i="4"/>
  <c r="W1456" i="4"/>
  <c r="B1456" i="4"/>
  <c r="X1456" i="4"/>
  <c r="W1455" i="4"/>
  <c r="B1455" i="4"/>
  <c r="X1455" i="4"/>
  <c r="W1454" i="4"/>
  <c r="B1454" i="4"/>
  <c r="X1454" i="4"/>
  <c r="W1453" i="4"/>
  <c r="B1453" i="4"/>
  <c r="X1453" i="4"/>
  <c r="W1452" i="4"/>
  <c r="B1452" i="4"/>
  <c r="X1452" i="4"/>
  <c r="W1451" i="4"/>
  <c r="B1451" i="4"/>
  <c r="X1451" i="4"/>
  <c r="W1450" i="4"/>
  <c r="B1450" i="4"/>
  <c r="X1450" i="4"/>
  <c r="W1449" i="4"/>
  <c r="B1449" i="4"/>
  <c r="X1449" i="4"/>
  <c r="W1448" i="4"/>
  <c r="B1448" i="4"/>
  <c r="X1448" i="4"/>
  <c r="W1447" i="4"/>
  <c r="B1447" i="4"/>
  <c r="X1447" i="4"/>
  <c r="W1446" i="4"/>
  <c r="B1446" i="4"/>
  <c r="X1446" i="4"/>
  <c r="W1445" i="4"/>
  <c r="B1445" i="4"/>
  <c r="X1445" i="4"/>
  <c r="W1444" i="4"/>
  <c r="B1444" i="4"/>
  <c r="X1444" i="4"/>
  <c r="W1443" i="4"/>
  <c r="B1443" i="4"/>
  <c r="X1443" i="4"/>
  <c r="W1442" i="4"/>
  <c r="B1442" i="4"/>
  <c r="X1442" i="4"/>
  <c r="W1441" i="4"/>
  <c r="B1441" i="4"/>
  <c r="X1441" i="4"/>
  <c r="W1440" i="4"/>
  <c r="B1440" i="4"/>
  <c r="X1440" i="4"/>
  <c r="W1439" i="4"/>
  <c r="B1439" i="4"/>
  <c r="X1439" i="4"/>
  <c r="W1438" i="4"/>
  <c r="B1438" i="4"/>
  <c r="X1438" i="4"/>
  <c r="W1437" i="4"/>
  <c r="B1437" i="4"/>
  <c r="X1437" i="4"/>
  <c r="W1436" i="4"/>
  <c r="B1436" i="4"/>
  <c r="X1436" i="4"/>
  <c r="W1435" i="4"/>
  <c r="B1435" i="4"/>
  <c r="X1435" i="4"/>
  <c r="W1434" i="4"/>
  <c r="B1434" i="4"/>
  <c r="X1434" i="4"/>
  <c r="W1433" i="4"/>
  <c r="B1433" i="4"/>
  <c r="X1433" i="4"/>
  <c r="W1432" i="4"/>
  <c r="B1432" i="4"/>
  <c r="X1432" i="4"/>
  <c r="W1431" i="4"/>
  <c r="B1431" i="4"/>
  <c r="X1431" i="4"/>
  <c r="W1430" i="4"/>
  <c r="B1430" i="4"/>
  <c r="X1430" i="4"/>
  <c r="W1429" i="4"/>
  <c r="B1429" i="4"/>
  <c r="X1429" i="4"/>
  <c r="W1428" i="4"/>
  <c r="B1428" i="4"/>
  <c r="X1428" i="4"/>
  <c r="W1427" i="4"/>
  <c r="B1427" i="4"/>
  <c r="X1427" i="4"/>
  <c r="W1426" i="4"/>
  <c r="B1426" i="4"/>
  <c r="X1426" i="4"/>
  <c r="W1425" i="4"/>
  <c r="B1425" i="4"/>
  <c r="X1425" i="4"/>
  <c r="W1424" i="4"/>
  <c r="B1424" i="4"/>
  <c r="X1424" i="4"/>
  <c r="W1423" i="4"/>
  <c r="B1423" i="4"/>
  <c r="X1423" i="4"/>
  <c r="W1422" i="4"/>
  <c r="B1422" i="4"/>
  <c r="X1422" i="4"/>
  <c r="W1421" i="4"/>
  <c r="B1421" i="4"/>
  <c r="X1421" i="4"/>
  <c r="W1420" i="4"/>
  <c r="B1420" i="4"/>
  <c r="X1420" i="4"/>
  <c r="W1419" i="4"/>
  <c r="B1419" i="4"/>
  <c r="X1419" i="4"/>
  <c r="W1418" i="4"/>
  <c r="B1418" i="4"/>
  <c r="X1418" i="4"/>
  <c r="W1417" i="4"/>
  <c r="B1417" i="4"/>
  <c r="X1417" i="4"/>
  <c r="W1416" i="4"/>
  <c r="B1416" i="4"/>
  <c r="X1416" i="4"/>
  <c r="W1415" i="4"/>
  <c r="B1415" i="4"/>
  <c r="X1415" i="4"/>
  <c r="W1414" i="4"/>
  <c r="B1414" i="4"/>
  <c r="X1414" i="4"/>
  <c r="W1413" i="4"/>
  <c r="B1413" i="4"/>
  <c r="X1413" i="4"/>
  <c r="W1412" i="4"/>
  <c r="B1412" i="4"/>
  <c r="X1412" i="4"/>
  <c r="W1411" i="4"/>
  <c r="B1411" i="4"/>
  <c r="X1411" i="4"/>
  <c r="W1410" i="4"/>
  <c r="B1410" i="4"/>
  <c r="X1410" i="4"/>
  <c r="W1409" i="4"/>
  <c r="B1409" i="4"/>
  <c r="X1409" i="4"/>
  <c r="W1408" i="4"/>
  <c r="B1408" i="4"/>
  <c r="X1408" i="4"/>
  <c r="W1407" i="4"/>
  <c r="B1407" i="4"/>
  <c r="X1407" i="4"/>
  <c r="W1406" i="4"/>
  <c r="B1406" i="4"/>
  <c r="X1406" i="4"/>
  <c r="W1405" i="4"/>
  <c r="B1405" i="4"/>
  <c r="X1405" i="4"/>
  <c r="W1404" i="4"/>
  <c r="B1404" i="4"/>
  <c r="X1404" i="4"/>
  <c r="W1403" i="4"/>
  <c r="B1403" i="4"/>
  <c r="X1403" i="4"/>
  <c r="W1402" i="4"/>
  <c r="B1402" i="4"/>
  <c r="X1402" i="4"/>
  <c r="W1401" i="4"/>
  <c r="B1401" i="4"/>
  <c r="X1401" i="4"/>
  <c r="W1400" i="4"/>
  <c r="B1400" i="4"/>
  <c r="X1400" i="4"/>
  <c r="W1399" i="4"/>
  <c r="B1399" i="4"/>
  <c r="X1399" i="4"/>
  <c r="W1398" i="4"/>
  <c r="B1398" i="4"/>
  <c r="X1398" i="4"/>
  <c r="W1397" i="4"/>
  <c r="B1397" i="4"/>
  <c r="X1397" i="4"/>
  <c r="W1396" i="4"/>
  <c r="B1396" i="4"/>
  <c r="X1396" i="4"/>
  <c r="W1395" i="4"/>
  <c r="B1395" i="4"/>
  <c r="X1395" i="4"/>
  <c r="W1394" i="4"/>
  <c r="B1394" i="4"/>
  <c r="X1394" i="4"/>
  <c r="W1393" i="4"/>
  <c r="B1393" i="4"/>
  <c r="X1393" i="4"/>
  <c r="W1392" i="4"/>
  <c r="B1392" i="4"/>
  <c r="X1392" i="4"/>
  <c r="W1391" i="4"/>
  <c r="B1391" i="4"/>
  <c r="X1391" i="4"/>
  <c r="W1390" i="4"/>
  <c r="B1390" i="4"/>
  <c r="X1390" i="4"/>
  <c r="W1389" i="4"/>
  <c r="B1389" i="4"/>
  <c r="X1389" i="4"/>
  <c r="W1388" i="4"/>
  <c r="B1388" i="4"/>
  <c r="X1388" i="4"/>
  <c r="W1387" i="4"/>
  <c r="B1387" i="4"/>
  <c r="X1387" i="4"/>
  <c r="W1386" i="4"/>
  <c r="B1386" i="4"/>
  <c r="X1386" i="4"/>
  <c r="W1385" i="4"/>
  <c r="B1385" i="4"/>
  <c r="X1385" i="4"/>
  <c r="W1384" i="4"/>
  <c r="B1384" i="4"/>
  <c r="X1384" i="4"/>
  <c r="W1383" i="4"/>
  <c r="B1383" i="4"/>
  <c r="X1383" i="4"/>
  <c r="W1382" i="4"/>
  <c r="B1382" i="4"/>
  <c r="X1382" i="4"/>
  <c r="W1381" i="4"/>
  <c r="B1381" i="4"/>
  <c r="X1381" i="4"/>
  <c r="W1380" i="4"/>
  <c r="B1380" i="4"/>
  <c r="X1380" i="4"/>
  <c r="W1379" i="4"/>
  <c r="B1379" i="4"/>
  <c r="X1379" i="4"/>
  <c r="W1378" i="4"/>
  <c r="B1378" i="4"/>
  <c r="X1378" i="4"/>
  <c r="W1377" i="4"/>
  <c r="B1377" i="4"/>
  <c r="X1377" i="4"/>
  <c r="W1376" i="4"/>
  <c r="B1376" i="4"/>
  <c r="X1376" i="4"/>
  <c r="W1375" i="4"/>
  <c r="B1375" i="4"/>
  <c r="X1375" i="4"/>
  <c r="W1374" i="4"/>
  <c r="B1374" i="4"/>
  <c r="X1374" i="4"/>
  <c r="W1373" i="4"/>
  <c r="B1373" i="4"/>
  <c r="X1373" i="4"/>
  <c r="W1372" i="4"/>
  <c r="B1372" i="4"/>
  <c r="X1372" i="4"/>
  <c r="W1371" i="4"/>
  <c r="B1371" i="4"/>
  <c r="X1371" i="4"/>
  <c r="W1370" i="4"/>
  <c r="B1370" i="4"/>
  <c r="X1370" i="4"/>
  <c r="W1369" i="4"/>
  <c r="B1369" i="4"/>
  <c r="X1369" i="4"/>
  <c r="W1368" i="4"/>
  <c r="B1368" i="4"/>
  <c r="X1368" i="4"/>
  <c r="W1367" i="4"/>
  <c r="B1367" i="4"/>
  <c r="X1367" i="4"/>
  <c r="W1366" i="4"/>
  <c r="B1366" i="4"/>
  <c r="X1366" i="4"/>
  <c r="W1365" i="4"/>
  <c r="B1365" i="4"/>
  <c r="X1365" i="4"/>
  <c r="W1364" i="4"/>
  <c r="B1364" i="4"/>
  <c r="X1364" i="4"/>
  <c r="W1363" i="4"/>
  <c r="B1363" i="4"/>
  <c r="X1363" i="4"/>
  <c r="W1362" i="4"/>
  <c r="B1362" i="4"/>
  <c r="X1362" i="4"/>
  <c r="W1361" i="4"/>
  <c r="B1361" i="4"/>
  <c r="X1361" i="4"/>
  <c r="W1360" i="4"/>
  <c r="B1360" i="4"/>
  <c r="X1360" i="4"/>
  <c r="W1359" i="4"/>
  <c r="B1359" i="4"/>
  <c r="X1359" i="4"/>
  <c r="W1358" i="4"/>
  <c r="B1358" i="4"/>
  <c r="X1358" i="4"/>
  <c r="W1357" i="4"/>
  <c r="B1357" i="4"/>
  <c r="X1357" i="4"/>
  <c r="W1356" i="4"/>
  <c r="B1356" i="4"/>
  <c r="X1356" i="4"/>
  <c r="W1355" i="4"/>
  <c r="B1355" i="4"/>
  <c r="X1355" i="4"/>
  <c r="W1354" i="4"/>
  <c r="B1354" i="4"/>
  <c r="X1354" i="4"/>
  <c r="W1353" i="4"/>
  <c r="B1353" i="4"/>
  <c r="X1353" i="4"/>
  <c r="W1352" i="4"/>
  <c r="B1352" i="4"/>
  <c r="X1352" i="4"/>
  <c r="W1351" i="4"/>
  <c r="B1351" i="4"/>
  <c r="X1351" i="4"/>
  <c r="W1350" i="4"/>
  <c r="B1350" i="4"/>
  <c r="X1350" i="4"/>
  <c r="W1349" i="4"/>
  <c r="B1349" i="4"/>
  <c r="X1349" i="4"/>
  <c r="W1348" i="4"/>
  <c r="B1348" i="4"/>
  <c r="X1348" i="4"/>
  <c r="W1347" i="4"/>
  <c r="B1347" i="4"/>
  <c r="X1347" i="4"/>
  <c r="W1346" i="4"/>
  <c r="B1346" i="4"/>
  <c r="X1346" i="4"/>
  <c r="W1345" i="4"/>
  <c r="B1345" i="4"/>
  <c r="X1345" i="4"/>
  <c r="W1344" i="4"/>
  <c r="B1344" i="4"/>
  <c r="X1344" i="4"/>
  <c r="W1343" i="4"/>
  <c r="B1343" i="4"/>
  <c r="X1343" i="4"/>
  <c r="W1342" i="4"/>
  <c r="B1342" i="4"/>
  <c r="X1342" i="4"/>
  <c r="W1341" i="4"/>
  <c r="B1341" i="4"/>
  <c r="X1341" i="4"/>
  <c r="W1340" i="4"/>
  <c r="B1340" i="4"/>
  <c r="X1340" i="4"/>
  <c r="W1339" i="4"/>
  <c r="B1339" i="4"/>
  <c r="X1339" i="4"/>
  <c r="W1338" i="4"/>
  <c r="B1338" i="4"/>
  <c r="X1338" i="4"/>
  <c r="W1337" i="4"/>
  <c r="B1337" i="4"/>
  <c r="X1337" i="4"/>
  <c r="W1336" i="4"/>
  <c r="B1336" i="4"/>
  <c r="X1336" i="4"/>
  <c r="W1335" i="4"/>
  <c r="B1335" i="4"/>
  <c r="X1335" i="4"/>
  <c r="W1334" i="4"/>
  <c r="B1334" i="4"/>
  <c r="X1334" i="4"/>
  <c r="W1333" i="4"/>
  <c r="B1333" i="4"/>
  <c r="X1333" i="4"/>
  <c r="W1332" i="4"/>
  <c r="B1332" i="4"/>
  <c r="X1332" i="4"/>
  <c r="W1331" i="4"/>
  <c r="B1331" i="4"/>
  <c r="X1331" i="4"/>
  <c r="W1330" i="4"/>
  <c r="B1330" i="4"/>
  <c r="X1330" i="4"/>
  <c r="W1329" i="4"/>
  <c r="B1329" i="4"/>
  <c r="X1329" i="4"/>
  <c r="W1328" i="4"/>
  <c r="B1328" i="4"/>
  <c r="X1328" i="4"/>
  <c r="W1327" i="4"/>
  <c r="B1327" i="4"/>
  <c r="X1327" i="4"/>
  <c r="W1326" i="4"/>
  <c r="B1326" i="4"/>
  <c r="X1326" i="4"/>
  <c r="W1325" i="4"/>
  <c r="B1325" i="4"/>
  <c r="X1325" i="4"/>
  <c r="W1324" i="4"/>
  <c r="B1324" i="4"/>
  <c r="X1324" i="4"/>
  <c r="W1323" i="4"/>
  <c r="B1323" i="4"/>
  <c r="X1323" i="4"/>
  <c r="W1322" i="4"/>
  <c r="B1322" i="4"/>
  <c r="X1322" i="4"/>
  <c r="W1321" i="4"/>
  <c r="B1321" i="4"/>
  <c r="X1321" i="4"/>
  <c r="W1320" i="4"/>
  <c r="B1320" i="4"/>
  <c r="X1320" i="4"/>
  <c r="W1319" i="4"/>
  <c r="B1319" i="4"/>
  <c r="X1319" i="4"/>
  <c r="W1318" i="4"/>
  <c r="B1318" i="4"/>
  <c r="X1318" i="4"/>
  <c r="W1317" i="4"/>
  <c r="B1317" i="4"/>
  <c r="X1317" i="4"/>
  <c r="W1316" i="4"/>
  <c r="B1316" i="4"/>
  <c r="X1316" i="4"/>
  <c r="W1315" i="4"/>
  <c r="B1315" i="4"/>
  <c r="X1315" i="4"/>
  <c r="W1314" i="4"/>
  <c r="B1314" i="4"/>
  <c r="X1314" i="4"/>
  <c r="W1313" i="4"/>
  <c r="B1313" i="4"/>
  <c r="X1313" i="4"/>
  <c r="W1312" i="4"/>
  <c r="B1312" i="4"/>
  <c r="X1312" i="4"/>
  <c r="W1311" i="4"/>
  <c r="B1311" i="4"/>
  <c r="X1311" i="4"/>
  <c r="W1310" i="4"/>
  <c r="B1310" i="4"/>
  <c r="X1310" i="4"/>
  <c r="W1309" i="4"/>
  <c r="B1309" i="4"/>
  <c r="X1309" i="4"/>
  <c r="W1308" i="4"/>
  <c r="B1308" i="4"/>
  <c r="X1308" i="4"/>
  <c r="W1307" i="4"/>
  <c r="B1307" i="4"/>
  <c r="X1307" i="4"/>
  <c r="W1306" i="4"/>
  <c r="B1306" i="4"/>
  <c r="X1306" i="4"/>
  <c r="W1305" i="4"/>
  <c r="B1305" i="4"/>
  <c r="X1305" i="4"/>
  <c r="W1304" i="4"/>
  <c r="B1304" i="4"/>
  <c r="X1304" i="4"/>
  <c r="W1303" i="4"/>
  <c r="B1303" i="4"/>
  <c r="X1303" i="4"/>
  <c r="W1302" i="4"/>
  <c r="B1302" i="4"/>
  <c r="X1302" i="4"/>
  <c r="W1301" i="4"/>
  <c r="B1301" i="4"/>
  <c r="X1301" i="4"/>
  <c r="W1300" i="4"/>
  <c r="B1300" i="4"/>
  <c r="X1300" i="4"/>
  <c r="W1299" i="4"/>
  <c r="B1299" i="4"/>
  <c r="X1299" i="4"/>
  <c r="W1298" i="4"/>
  <c r="B1298" i="4"/>
  <c r="X1298" i="4"/>
  <c r="W1297" i="4"/>
  <c r="B1297" i="4"/>
  <c r="X1297" i="4"/>
  <c r="W1296" i="4"/>
  <c r="B1296" i="4"/>
  <c r="X1296" i="4"/>
  <c r="W1295" i="4"/>
  <c r="B1295" i="4"/>
  <c r="X1295" i="4"/>
  <c r="W1294" i="4"/>
  <c r="B1294" i="4"/>
  <c r="X1294" i="4"/>
  <c r="W1293" i="4"/>
  <c r="B1293" i="4"/>
  <c r="X1293" i="4"/>
  <c r="W1292" i="4"/>
  <c r="B1292" i="4"/>
  <c r="X1292" i="4"/>
  <c r="W1291" i="4"/>
  <c r="B1291" i="4"/>
  <c r="X1291" i="4"/>
  <c r="W1290" i="4"/>
  <c r="B1290" i="4"/>
  <c r="X1290" i="4"/>
  <c r="W1289" i="4"/>
  <c r="B1289" i="4"/>
  <c r="X1289" i="4"/>
  <c r="W1288" i="4"/>
  <c r="B1288" i="4"/>
  <c r="X1288" i="4"/>
  <c r="W1287" i="4"/>
  <c r="B1287" i="4"/>
  <c r="X1287" i="4"/>
  <c r="W1286" i="4"/>
  <c r="B1286" i="4"/>
  <c r="X1286" i="4"/>
  <c r="W1285" i="4"/>
  <c r="B1285" i="4"/>
  <c r="X1285" i="4"/>
  <c r="W1284" i="4"/>
  <c r="B1284" i="4"/>
  <c r="X1284" i="4"/>
  <c r="W1283" i="4"/>
  <c r="B1283" i="4"/>
  <c r="X1283" i="4"/>
  <c r="W1282" i="4"/>
  <c r="B1282" i="4"/>
  <c r="X1282" i="4"/>
  <c r="W1281" i="4"/>
  <c r="B1281" i="4"/>
  <c r="X1281" i="4"/>
  <c r="W1280" i="4"/>
  <c r="B1280" i="4"/>
  <c r="X1280" i="4"/>
  <c r="W1279" i="4"/>
  <c r="B1279" i="4"/>
  <c r="X1279" i="4"/>
  <c r="W1278" i="4"/>
  <c r="B1278" i="4"/>
  <c r="X1278" i="4"/>
  <c r="W1277" i="4"/>
  <c r="B1277" i="4"/>
  <c r="X1277" i="4"/>
  <c r="W1276" i="4"/>
  <c r="B1276" i="4"/>
  <c r="X1276" i="4"/>
  <c r="W1275" i="4"/>
  <c r="B1275" i="4"/>
  <c r="X1275" i="4"/>
  <c r="W1274" i="4"/>
  <c r="B1274" i="4"/>
  <c r="X1274" i="4"/>
  <c r="W1273" i="4"/>
  <c r="B1273" i="4"/>
  <c r="X1273" i="4"/>
  <c r="W1272" i="4"/>
  <c r="B1272" i="4"/>
  <c r="X1272" i="4"/>
  <c r="W1271" i="4"/>
  <c r="B1271" i="4"/>
  <c r="X1271" i="4"/>
  <c r="W1270" i="4"/>
  <c r="B1270" i="4"/>
  <c r="X1270" i="4"/>
  <c r="W1269" i="4"/>
  <c r="B1269" i="4"/>
  <c r="X1269" i="4"/>
  <c r="W1268" i="4"/>
  <c r="B1268" i="4"/>
  <c r="X1268" i="4"/>
  <c r="W1267" i="4"/>
  <c r="B1267" i="4"/>
  <c r="X1267" i="4"/>
  <c r="W1266" i="4"/>
  <c r="B1266" i="4"/>
  <c r="X1266" i="4"/>
  <c r="W1265" i="4"/>
  <c r="B1265" i="4"/>
  <c r="X1265" i="4"/>
  <c r="W1264" i="4"/>
  <c r="B1264" i="4"/>
  <c r="X1264" i="4"/>
  <c r="W1263" i="4"/>
  <c r="B1263" i="4"/>
  <c r="X1263" i="4"/>
  <c r="W1262" i="4"/>
  <c r="B1262" i="4"/>
  <c r="X1262" i="4"/>
  <c r="W1261" i="4"/>
  <c r="B1261" i="4"/>
  <c r="X1261" i="4"/>
  <c r="W1260" i="4"/>
  <c r="B1260" i="4"/>
  <c r="X1260" i="4"/>
  <c r="W1259" i="4"/>
  <c r="B1259" i="4"/>
  <c r="X1259" i="4"/>
  <c r="W1258" i="4"/>
  <c r="B1258" i="4"/>
  <c r="X1258" i="4"/>
  <c r="W1257" i="4"/>
  <c r="B1257" i="4"/>
  <c r="X1257" i="4"/>
  <c r="W1256" i="4"/>
  <c r="B1256" i="4"/>
  <c r="X1256" i="4"/>
  <c r="W1255" i="4"/>
  <c r="B1255" i="4"/>
  <c r="X1255" i="4"/>
  <c r="W1254" i="4"/>
  <c r="B1254" i="4"/>
  <c r="X1254" i="4"/>
  <c r="W1253" i="4"/>
  <c r="B1253" i="4"/>
  <c r="X1253" i="4"/>
  <c r="W1252" i="4"/>
  <c r="B1252" i="4"/>
  <c r="X1252" i="4"/>
  <c r="W1251" i="4"/>
  <c r="B1251" i="4"/>
  <c r="X1251" i="4"/>
  <c r="W1250" i="4"/>
  <c r="B1250" i="4"/>
  <c r="X1250" i="4"/>
  <c r="W1249" i="4"/>
  <c r="B1249" i="4"/>
  <c r="X1249" i="4"/>
  <c r="W1248" i="4"/>
  <c r="B1248" i="4"/>
  <c r="X1248" i="4"/>
  <c r="W1247" i="4"/>
  <c r="B1247" i="4"/>
  <c r="X1247" i="4"/>
  <c r="W1246" i="4"/>
  <c r="B1246" i="4"/>
  <c r="X1246" i="4"/>
  <c r="W1245" i="4"/>
  <c r="B1245" i="4"/>
  <c r="X1245" i="4"/>
  <c r="W1244" i="4"/>
  <c r="B1244" i="4"/>
  <c r="X1244" i="4"/>
  <c r="W1243" i="4"/>
  <c r="B1243" i="4"/>
  <c r="X1243" i="4"/>
  <c r="W1242" i="4"/>
  <c r="B1242" i="4"/>
  <c r="X1242" i="4"/>
  <c r="W1241" i="4"/>
  <c r="B1241" i="4"/>
  <c r="X1241" i="4"/>
  <c r="W1240" i="4"/>
  <c r="B1240" i="4"/>
  <c r="X1240" i="4"/>
  <c r="W1239" i="4"/>
  <c r="B1239" i="4"/>
  <c r="X1239" i="4"/>
  <c r="W1238" i="4"/>
  <c r="B1238" i="4"/>
  <c r="X1238" i="4"/>
  <c r="W1237" i="4"/>
  <c r="B1237" i="4"/>
  <c r="X1237" i="4"/>
  <c r="W1236" i="4"/>
  <c r="B1236" i="4"/>
  <c r="X1236" i="4"/>
  <c r="W1235" i="4"/>
  <c r="B1235" i="4"/>
  <c r="X1235" i="4"/>
  <c r="W1234" i="4"/>
  <c r="B1234" i="4"/>
  <c r="X1234" i="4"/>
  <c r="W1233" i="4"/>
  <c r="B1233" i="4"/>
  <c r="X1233" i="4"/>
  <c r="W1232" i="4"/>
  <c r="B1232" i="4"/>
  <c r="X1232" i="4"/>
  <c r="W1231" i="4"/>
  <c r="B1231" i="4"/>
  <c r="X1231" i="4"/>
  <c r="W1230" i="4"/>
  <c r="B1230" i="4"/>
  <c r="X1230" i="4"/>
  <c r="W1229" i="4"/>
  <c r="B1229" i="4"/>
  <c r="X1229" i="4"/>
  <c r="W1228" i="4"/>
  <c r="B1228" i="4"/>
  <c r="X1228" i="4"/>
  <c r="W1227" i="4"/>
  <c r="B1227" i="4"/>
  <c r="X1227" i="4"/>
  <c r="W1226" i="4"/>
  <c r="B1226" i="4"/>
  <c r="X1226" i="4"/>
  <c r="W1225" i="4"/>
  <c r="B1225" i="4"/>
  <c r="X1225" i="4"/>
  <c r="W1224" i="4"/>
  <c r="B1224" i="4"/>
  <c r="X1224" i="4"/>
  <c r="W1223" i="4"/>
  <c r="B1223" i="4"/>
  <c r="X1223" i="4"/>
  <c r="W1222" i="4"/>
  <c r="B1222" i="4"/>
  <c r="X1222" i="4"/>
  <c r="W1221" i="4"/>
  <c r="B1221" i="4"/>
  <c r="X1221" i="4"/>
  <c r="W1220" i="4"/>
  <c r="B1220" i="4"/>
  <c r="X1220" i="4"/>
  <c r="W1219" i="4"/>
  <c r="B1219" i="4"/>
  <c r="X1219" i="4"/>
  <c r="W1218" i="4"/>
  <c r="B1218" i="4"/>
  <c r="X1218" i="4"/>
  <c r="W1217" i="4"/>
  <c r="B1217" i="4"/>
  <c r="X1217" i="4"/>
  <c r="W1216" i="4"/>
  <c r="B1216" i="4"/>
  <c r="X1216" i="4"/>
  <c r="W1215" i="4"/>
  <c r="B1215" i="4"/>
  <c r="X1215" i="4"/>
  <c r="W1214" i="4"/>
  <c r="B1214" i="4"/>
  <c r="X1214" i="4"/>
  <c r="W1213" i="4"/>
  <c r="B1213" i="4"/>
  <c r="X1213" i="4"/>
  <c r="W1212" i="4"/>
  <c r="B1212" i="4"/>
  <c r="X1212" i="4"/>
  <c r="W1211" i="4"/>
  <c r="B1211" i="4"/>
  <c r="X1211" i="4"/>
  <c r="W1210" i="4"/>
  <c r="B1210" i="4"/>
  <c r="X1210" i="4"/>
  <c r="W1209" i="4"/>
  <c r="B1209" i="4"/>
  <c r="X1209" i="4"/>
  <c r="W1208" i="4"/>
  <c r="B1208" i="4"/>
  <c r="X1208" i="4"/>
  <c r="W1207" i="4"/>
  <c r="B1207" i="4"/>
  <c r="X1207" i="4"/>
  <c r="W1206" i="4"/>
  <c r="B1206" i="4"/>
  <c r="X1206" i="4"/>
  <c r="W1205" i="4"/>
  <c r="B1205" i="4"/>
  <c r="X1205" i="4"/>
  <c r="W1204" i="4"/>
  <c r="B1204" i="4"/>
  <c r="X1204" i="4"/>
  <c r="W1203" i="4"/>
  <c r="B1203" i="4"/>
  <c r="X1203" i="4"/>
  <c r="W1202" i="4"/>
  <c r="B1202" i="4"/>
  <c r="X1202" i="4"/>
  <c r="W1201" i="4"/>
  <c r="B1201" i="4"/>
  <c r="X1201" i="4"/>
  <c r="W1200" i="4"/>
  <c r="B1200" i="4"/>
  <c r="X1200" i="4"/>
  <c r="W1199" i="4"/>
  <c r="B1199" i="4"/>
  <c r="X1199" i="4"/>
  <c r="W1198" i="4"/>
  <c r="B1198" i="4"/>
  <c r="X1198" i="4"/>
  <c r="W1197" i="4"/>
  <c r="B1197" i="4"/>
  <c r="X1197" i="4"/>
  <c r="W1196" i="4"/>
  <c r="B1196" i="4"/>
  <c r="X1196" i="4"/>
  <c r="W1195" i="4"/>
  <c r="B1195" i="4"/>
  <c r="X1195" i="4"/>
  <c r="W1194" i="4"/>
  <c r="B1194" i="4"/>
  <c r="X1194" i="4"/>
  <c r="W1193" i="4"/>
  <c r="B1193" i="4"/>
  <c r="X1193" i="4"/>
  <c r="W1192" i="4"/>
  <c r="B1192" i="4"/>
  <c r="X1192" i="4"/>
  <c r="W1191" i="4"/>
  <c r="B1191" i="4"/>
  <c r="X1191" i="4"/>
  <c r="W1190" i="4"/>
  <c r="B1190" i="4"/>
  <c r="X1190" i="4"/>
  <c r="W1189" i="4"/>
  <c r="B1189" i="4"/>
  <c r="X1189" i="4"/>
  <c r="W1188" i="4"/>
  <c r="B1188" i="4"/>
  <c r="X1188" i="4"/>
  <c r="W1187" i="4"/>
  <c r="B1187" i="4"/>
  <c r="X1187" i="4"/>
  <c r="W1186" i="4"/>
  <c r="B1186" i="4"/>
  <c r="X1186" i="4"/>
  <c r="W1185" i="4"/>
  <c r="B1185" i="4"/>
  <c r="X1185" i="4"/>
  <c r="W1184" i="4"/>
  <c r="B1184" i="4"/>
  <c r="X1184" i="4"/>
  <c r="W1183" i="4"/>
  <c r="B1183" i="4"/>
  <c r="X1183" i="4"/>
  <c r="W1182" i="4"/>
  <c r="B1182" i="4"/>
  <c r="X1182" i="4"/>
  <c r="W1181" i="4"/>
  <c r="B1181" i="4"/>
  <c r="X1181" i="4"/>
  <c r="W1180" i="4"/>
  <c r="B1180" i="4"/>
  <c r="X1180" i="4"/>
  <c r="W1179" i="4"/>
  <c r="B1179" i="4"/>
  <c r="X1179" i="4"/>
  <c r="W1178" i="4"/>
  <c r="B1178" i="4"/>
  <c r="X1178" i="4"/>
  <c r="W1177" i="4"/>
  <c r="B1177" i="4"/>
  <c r="X1177" i="4"/>
  <c r="W1176" i="4"/>
  <c r="B1176" i="4"/>
  <c r="X1176" i="4"/>
  <c r="W1175" i="4"/>
  <c r="B1175" i="4"/>
  <c r="X1175" i="4"/>
  <c r="W1174" i="4"/>
  <c r="B1174" i="4"/>
  <c r="X1174" i="4"/>
  <c r="W1173" i="4"/>
  <c r="B1173" i="4"/>
  <c r="X1173" i="4"/>
  <c r="W1172" i="4"/>
  <c r="B1172" i="4"/>
  <c r="X1172" i="4"/>
  <c r="W1171" i="4"/>
  <c r="B1171" i="4"/>
  <c r="X1171" i="4"/>
  <c r="W1170" i="4"/>
  <c r="B1170" i="4"/>
  <c r="X1170" i="4"/>
  <c r="W1169" i="4"/>
  <c r="B1169" i="4"/>
  <c r="X1169" i="4"/>
  <c r="W1168" i="4"/>
  <c r="B1168" i="4"/>
  <c r="X1168" i="4"/>
  <c r="W1167" i="4"/>
  <c r="B1167" i="4"/>
  <c r="X1167" i="4"/>
  <c r="W1166" i="4"/>
  <c r="B1166" i="4"/>
  <c r="X1166" i="4"/>
  <c r="W1165" i="4"/>
  <c r="B1165" i="4"/>
  <c r="X1165" i="4"/>
  <c r="W1164" i="4"/>
  <c r="B1164" i="4"/>
  <c r="X1164" i="4"/>
  <c r="W1163" i="4"/>
  <c r="B1163" i="4"/>
  <c r="X1163" i="4"/>
  <c r="W1162" i="4"/>
  <c r="B1162" i="4"/>
  <c r="X1162" i="4"/>
  <c r="W1161" i="4"/>
  <c r="B1161" i="4"/>
  <c r="X1161" i="4"/>
  <c r="W1160" i="4"/>
  <c r="B1160" i="4"/>
  <c r="X1160" i="4"/>
  <c r="W1159" i="4"/>
  <c r="B1159" i="4"/>
  <c r="X1159" i="4"/>
  <c r="W1158" i="4"/>
  <c r="B1158" i="4"/>
  <c r="X1158" i="4"/>
  <c r="W1157" i="4"/>
  <c r="B1157" i="4"/>
  <c r="X1157" i="4"/>
  <c r="W1156" i="4"/>
  <c r="B1156" i="4"/>
  <c r="X1156" i="4"/>
  <c r="W1155" i="4"/>
  <c r="B1155" i="4"/>
  <c r="X1155" i="4"/>
  <c r="W1154" i="4"/>
  <c r="B1154" i="4"/>
  <c r="X1154" i="4"/>
  <c r="W1153" i="4"/>
  <c r="B1153" i="4"/>
  <c r="X1153" i="4"/>
  <c r="W1152" i="4"/>
  <c r="B1152" i="4"/>
  <c r="X1152" i="4"/>
  <c r="W1151" i="4"/>
  <c r="B1151" i="4"/>
  <c r="X1151" i="4"/>
  <c r="W1150" i="4"/>
  <c r="B1150" i="4"/>
  <c r="X1150" i="4"/>
  <c r="W1149" i="4"/>
  <c r="B1149" i="4"/>
  <c r="X1149" i="4"/>
  <c r="W1148" i="4"/>
  <c r="B1148" i="4"/>
  <c r="X1148" i="4"/>
  <c r="W1147" i="4"/>
  <c r="B1147" i="4"/>
  <c r="X1147" i="4"/>
  <c r="W1146" i="4"/>
  <c r="B1146" i="4"/>
  <c r="X1146" i="4"/>
  <c r="W1145" i="4"/>
  <c r="B1145" i="4"/>
  <c r="X1145" i="4"/>
  <c r="W1144" i="4"/>
  <c r="B1144" i="4"/>
  <c r="X1144" i="4"/>
  <c r="W1143" i="4"/>
  <c r="B1143" i="4"/>
  <c r="X1143" i="4"/>
  <c r="W1142" i="4"/>
  <c r="B1142" i="4"/>
  <c r="X1142" i="4"/>
  <c r="W1141" i="4"/>
  <c r="B1141" i="4"/>
  <c r="X1141" i="4"/>
  <c r="W1140" i="4"/>
  <c r="B1140" i="4"/>
  <c r="X1140" i="4"/>
  <c r="W1139" i="4"/>
  <c r="B1139" i="4"/>
  <c r="X1139" i="4"/>
  <c r="W1138" i="4"/>
  <c r="B1138" i="4"/>
  <c r="X1138" i="4"/>
  <c r="W1137" i="4"/>
  <c r="B1137" i="4"/>
  <c r="X1137" i="4"/>
  <c r="W1136" i="4"/>
  <c r="B1136" i="4"/>
  <c r="X1136" i="4"/>
  <c r="W1135" i="4"/>
  <c r="B1135" i="4"/>
  <c r="X1135" i="4"/>
  <c r="W1134" i="4"/>
  <c r="B1134" i="4"/>
  <c r="X1134" i="4"/>
  <c r="W1133" i="4"/>
  <c r="B1133" i="4"/>
  <c r="X1133" i="4"/>
  <c r="W1132" i="4"/>
  <c r="B1132" i="4"/>
  <c r="X1132" i="4"/>
  <c r="W1131" i="4"/>
  <c r="B1131" i="4"/>
  <c r="X1131" i="4"/>
  <c r="W1130" i="4"/>
  <c r="B1130" i="4"/>
  <c r="X1130" i="4"/>
  <c r="W1129" i="4"/>
  <c r="B1129" i="4"/>
  <c r="X1129" i="4"/>
  <c r="W1128" i="4"/>
  <c r="B1128" i="4"/>
  <c r="X1128" i="4"/>
  <c r="W1127" i="4"/>
  <c r="B1127" i="4"/>
  <c r="X1127" i="4"/>
  <c r="W1126" i="4"/>
  <c r="B1126" i="4"/>
  <c r="X1126" i="4"/>
  <c r="W1125" i="4"/>
  <c r="B1125" i="4"/>
  <c r="X1125" i="4"/>
  <c r="W1124" i="4"/>
  <c r="B1124" i="4"/>
  <c r="X1124" i="4"/>
  <c r="W1123" i="4"/>
  <c r="B1123" i="4"/>
  <c r="X1123" i="4"/>
  <c r="W1122" i="4"/>
  <c r="B1122" i="4"/>
  <c r="X1122" i="4"/>
  <c r="W1121" i="4"/>
  <c r="B1121" i="4"/>
  <c r="X1121" i="4"/>
  <c r="W1120" i="4"/>
  <c r="B1120" i="4"/>
  <c r="X1120" i="4"/>
  <c r="W1119" i="4"/>
  <c r="B1119" i="4"/>
  <c r="X1119" i="4"/>
  <c r="W1118" i="4"/>
  <c r="B1118" i="4"/>
  <c r="X1118" i="4"/>
  <c r="W1117" i="4"/>
  <c r="B1117" i="4"/>
  <c r="X1117" i="4"/>
  <c r="W1116" i="4"/>
  <c r="B1116" i="4"/>
  <c r="X1116" i="4"/>
  <c r="W1115" i="4"/>
  <c r="B1115" i="4"/>
  <c r="X1115" i="4"/>
  <c r="W1114" i="4"/>
  <c r="B1114" i="4"/>
  <c r="X1114" i="4"/>
  <c r="W1113" i="4"/>
  <c r="B1113" i="4"/>
  <c r="X1113" i="4"/>
  <c r="W1112" i="4"/>
  <c r="B1112" i="4"/>
  <c r="X1112" i="4"/>
  <c r="W1111" i="4"/>
  <c r="B1111" i="4"/>
  <c r="X1111" i="4"/>
  <c r="W1110" i="4"/>
  <c r="B1110" i="4"/>
  <c r="X1110" i="4"/>
  <c r="W1109" i="4"/>
  <c r="B1109" i="4"/>
  <c r="X1109" i="4"/>
  <c r="W1108" i="4"/>
  <c r="B1108" i="4"/>
  <c r="X1108" i="4"/>
  <c r="W1107" i="4"/>
  <c r="B1107" i="4"/>
  <c r="X1107" i="4"/>
  <c r="W1106" i="4"/>
  <c r="B1106" i="4"/>
  <c r="X1106" i="4"/>
  <c r="W1105" i="4"/>
  <c r="B1105" i="4"/>
  <c r="X1105" i="4"/>
  <c r="W1104" i="4"/>
  <c r="B1104" i="4"/>
  <c r="X1104" i="4"/>
  <c r="W1103" i="4"/>
  <c r="B1103" i="4"/>
  <c r="X1103" i="4"/>
  <c r="W1102" i="4"/>
  <c r="B1102" i="4"/>
  <c r="X1102" i="4"/>
  <c r="W1101" i="4"/>
  <c r="B1101" i="4"/>
  <c r="X1101" i="4"/>
  <c r="W1100" i="4"/>
  <c r="B1100" i="4"/>
  <c r="X1100" i="4"/>
  <c r="W1099" i="4"/>
  <c r="B1099" i="4"/>
  <c r="X1099" i="4"/>
  <c r="W1098" i="4"/>
  <c r="B1098" i="4"/>
  <c r="X1098" i="4"/>
  <c r="W1097" i="4"/>
  <c r="B1097" i="4"/>
  <c r="X1097" i="4"/>
  <c r="W1096" i="4"/>
  <c r="B1096" i="4"/>
  <c r="X1096" i="4"/>
  <c r="W1095" i="4"/>
  <c r="B1095" i="4"/>
  <c r="X1095" i="4"/>
  <c r="W1094" i="4"/>
  <c r="B1094" i="4"/>
  <c r="X1094" i="4"/>
  <c r="W1093" i="4"/>
  <c r="B1093" i="4"/>
  <c r="X1093" i="4"/>
  <c r="W1092" i="4"/>
  <c r="B1092" i="4"/>
  <c r="X1092" i="4"/>
  <c r="W1091" i="4"/>
  <c r="B1091" i="4"/>
  <c r="X1091" i="4"/>
  <c r="W1090" i="4"/>
  <c r="B1090" i="4"/>
  <c r="X1090" i="4"/>
  <c r="W1089" i="4"/>
  <c r="B1089" i="4"/>
  <c r="X1089" i="4"/>
  <c r="W1088" i="4"/>
  <c r="B1088" i="4"/>
  <c r="X1088" i="4"/>
  <c r="W1087" i="4"/>
  <c r="B1087" i="4"/>
  <c r="X1087" i="4"/>
  <c r="W1086" i="4"/>
  <c r="B1086" i="4"/>
  <c r="X1086" i="4"/>
  <c r="W1085" i="4"/>
  <c r="B1085" i="4"/>
  <c r="X1085" i="4"/>
  <c r="W1084" i="4"/>
  <c r="B1084" i="4"/>
  <c r="X1084" i="4"/>
  <c r="W1083" i="4"/>
  <c r="B1083" i="4"/>
  <c r="X1083" i="4"/>
  <c r="W1082" i="4"/>
  <c r="B1082" i="4"/>
  <c r="X1082" i="4"/>
  <c r="W1081" i="4"/>
  <c r="B1081" i="4"/>
  <c r="X1081" i="4"/>
  <c r="W1080" i="4"/>
  <c r="B1080" i="4"/>
  <c r="X1080" i="4"/>
  <c r="W1079" i="4"/>
  <c r="B1079" i="4"/>
  <c r="X1079" i="4"/>
  <c r="W1078" i="4"/>
  <c r="B1078" i="4"/>
  <c r="X1078" i="4"/>
  <c r="W1077" i="4"/>
  <c r="B1077" i="4"/>
  <c r="X1077" i="4"/>
  <c r="W1076" i="4"/>
  <c r="B1076" i="4"/>
  <c r="X1076" i="4"/>
  <c r="W1075" i="4"/>
  <c r="B1075" i="4"/>
  <c r="X1075" i="4"/>
  <c r="W1074" i="4"/>
  <c r="B1074" i="4"/>
  <c r="X1074" i="4"/>
  <c r="W1073" i="4"/>
  <c r="B1073" i="4"/>
  <c r="X1073" i="4"/>
  <c r="W1072" i="4"/>
  <c r="B1072" i="4"/>
  <c r="X1072" i="4"/>
  <c r="W1071" i="4"/>
  <c r="B1071" i="4"/>
  <c r="X1071" i="4"/>
  <c r="W1070" i="4"/>
  <c r="B1070" i="4"/>
  <c r="X1070" i="4"/>
  <c r="W1069" i="4"/>
  <c r="B1069" i="4"/>
  <c r="X1069" i="4"/>
  <c r="W1068" i="4"/>
  <c r="B1068" i="4"/>
  <c r="X1068" i="4"/>
  <c r="W1067" i="4"/>
  <c r="B1067" i="4"/>
  <c r="X1067" i="4"/>
  <c r="W1066" i="4"/>
  <c r="B1066" i="4"/>
  <c r="X1066" i="4"/>
  <c r="W1065" i="4"/>
  <c r="B1065" i="4"/>
  <c r="X1065" i="4"/>
  <c r="W1064" i="4"/>
  <c r="B1064" i="4"/>
  <c r="X1064" i="4"/>
  <c r="W1063" i="4"/>
  <c r="B1063" i="4"/>
  <c r="X1063" i="4"/>
  <c r="W1062" i="4"/>
  <c r="B1062" i="4"/>
  <c r="X1062" i="4"/>
  <c r="W1061" i="4"/>
  <c r="B1061" i="4"/>
  <c r="X1061" i="4"/>
  <c r="W1060" i="4"/>
  <c r="B1060" i="4"/>
  <c r="X1060" i="4"/>
  <c r="W1059" i="4"/>
  <c r="B1059" i="4"/>
  <c r="X1059" i="4"/>
  <c r="W1058" i="4"/>
  <c r="B1058" i="4"/>
  <c r="X1058" i="4"/>
  <c r="W1057" i="4"/>
  <c r="B1057" i="4"/>
  <c r="X1057" i="4"/>
  <c r="W1056" i="4"/>
  <c r="B1056" i="4"/>
  <c r="X1056" i="4"/>
  <c r="W1055" i="4"/>
  <c r="B1055" i="4"/>
  <c r="X1055" i="4"/>
  <c r="W1054" i="4"/>
  <c r="B1054" i="4"/>
  <c r="X1054" i="4"/>
  <c r="W1053" i="4"/>
  <c r="B1053" i="4"/>
  <c r="X1053" i="4"/>
  <c r="W1052" i="4"/>
  <c r="B1052" i="4"/>
  <c r="X1052" i="4"/>
  <c r="W1051" i="4"/>
  <c r="B1051" i="4"/>
  <c r="X1051" i="4"/>
  <c r="W1050" i="4"/>
  <c r="B1050" i="4"/>
  <c r="X1050" i="4"/>
  <c r="W1049" i="4"/>
  <c r="B1049" i="4"/>
  <c r="X1049" i="4"/>
  <c r="W1048" i="4"/>
  <c r="B1048" i="4"/>
  <c r="X1048" i="4"/>
  <c r="W1047" i="4"/>
  <c r="B1047" i="4"/>
  <c r="X1047" i="4"/>
  <c r="W1046" i="4"/>
  <c r="B1046" i="4"/>
  <c r="X1046" i="4"/>
  <c r="W1045" i="4"/>
  <c r="B1045" i="4"/>
  <c r="X1045" i="4"/>
  <c r="W1044" i="4"/>
  <c r="B1044" i="4"/>
  <c r="X1044" i="4"/>
  <c r="W1043" i="4"/>
  <c r="B1043" i="4"/>
  <c r="X1043" i="4"/>
  <c r="W1042" i="4"/>
  <c r="B1042" i="4"/>
  <c r="X1042" i="4"/>
  <c r="W1041" i="4"/>
  <c r="B1041" i="4"/>
  <c r="X1041" i="4"/>
  <c r="W1040" i="4"/>
  <c r="B1040" i="4"/>
  <c r="X1040" i="4"/>
  <c r="W1039" i="4"/>
  <c r="B1039" i="4"/>
  <c r="X1039" i="4"/>
  <c r="W1038" i="4"/>
  <c r="B1038" i="4"/>
  <c r="X1038" i="4"/>
  <c r="W1037" i="4"/>
  <c r="B1037" i="4"/>
  <c r="X1037" i="4"/>
  <c r="W1036" i="4"/>
  <c r="B1036" i="4"/>
  <c r="X1036" i="4"/>
  <c r="W1035" i="4"/>
  <c r="B1035" i="4"/>
  <c r="X1035" i="4"/>
  <c r="W1034" i="4"/>
  <c r="B1034" i="4"/>
  <c r="X1034" i="4"/>
  <c r="W1033" i="4"/>
  <c r="B1033" i="4"/>
  <c r="X1033" i="4"/>
  <c r="W1032" i="4"/>
  <c r="B1032" i="4"/>
  <c r="X1032" i="4"/>
  <c r="W1031" i="4"/>
  <c r="B1031" i="4"/>
  <c r="X1031" i="4"/>
  <c r="W1030" i="4"/>
  <c r="B1030" i="4"/>
  <c r="X1030" i="4"/>
  <c r="W1029" i="4"/>
  <c r="B1029" i="4"/>
  <c r="X1029" i="4"/>
  <c r="W1028" i="4"/>
  <c r="B1028" i="4"/>
  <c r="X1028" i="4"/>
  <c r="W1027" i="4"/>
  <c r="B1027" i="4"/>
  <c r="X1027" i="4"/>
  <c r="W1026" i="4"/>
  <c r="B1026" i="4"/>
  <c r="X1026" i="4"/>
  <c r="W1025" i="4"/>
  <c r="B1025" i="4"/>
  <c r="X1025" i="4"/>
  <c r="W1024" i="4"/>
  <c r="B1024" i="4"/>
  <c r="X1024" i="4"/>
  <c r="W1023" i="4"/>
  <c r="B1023" i="4"/>
  <c r="X1023" i="4"/>
  <c r="W1022" i="4"/>
  <c r="B1022" i="4"/>
  <c r="X1022" i="4"/>
  <c r="W1021" i="4"/>
  <c r="B1021" i="4"/>
  <c r="X1021" i="4"/>
  <c r="W1020" i="4"/>
  <c r="B1020" i="4"/>
  <c r="X1020" i="4"/>
  <c r="W1019" i="4"/>
  <c r="B1019" i="4"/>
  <c r="X1019" i="4"/>
  <c r="W1018" i="4"/>
  <c r="B1018" i="4"/>
  <c r="X1018" i="4"/>
  <c r="W1017" i="4"/>
  <c r="B1017" i="4"/>
  <c r="X1017" i="4"/>
  <c r="W1016" i="4"/>
  <c r="B1016" i="4"/>
  <c r="X1016" i="4"/>
  <c r="W1015" i="4"/>
  <c r="B1015" i="4"/>
  <c r="X1015" i="4"/>
  <c r="W1014" i="4"/>
  <c r="B1014" i="4"/>
  <c r="X1014" i="4"/>
  <c r="W1013" i="4"/>
  <c r="B1013" i="4"/>
  <c r="X1013" i="4"/>
  <c r="W1012" i="4"/>
  <c r="B1012" i="4"/>
  <c r="X1012" i="4"/>
  <c r="W1011" i="4"/>
  <c r="B1011" i="4"/>
  <c r="X1011" i="4"/>
  <c r="W1010" i="4"/>
  <c r="B1010" i="4"/>
  <c r="X1010" i="4"/>
  <c r="W1009" i="4"/>
  <c r="B1009" i="4"/>
  <c r="X1009" i="4"/>
  <c r="W1008" i="4"/>
  <c r="B1008" i="4"/>
  <c r="X1008" i="4"/>
  <c r="W1007" i="4"/>
  <c r="B1007" i="4"/>
  <c r="X1007" i="4"/>
  <c r="W1006" i="4"/>
  <c r="B1006" i="4"/>
  <c r="X1006" i="4"/>
  <c r="W1005" i="4"/>
  <c r="B1005" i="4"/>
  <c r="X1005" i="4"/>
  <c r="W1004" i="4"/>
  <c r="B1004" i="4"/>
  <c r="X1004" i="4"/>
  <c r="W1003" i="4"/>
  <c r="B1003" i="4"/>
  <c r="X1003" i="4"/>
  <c r="W1002" i="4"/>
  <c r="B1002" i="4"/>
  <c r="X1002" i="4"/>
  <c r="W1001" i="4"/>
  <c r="B1001" i="4"/>
  <c r="X1001" i="4"/>
  <c r="W1000" i="4"/>
  <c r="B1000" i="4"/>
  <c r="X1000" i="4"/>
  <c r="W999" i="4"/>
  <c r="B999" i="4"/>
  <c r="X999" i="4"/>
  <c r="W998" i="4"/>
  <c r="B998" i="4"/>
  <c r="X998" i="4"/>
  <c r="W997" i="4"/>
  <c r="B997" i="4"/>
  <c r="X997" i="4"/>
  <c r="W996" i="4"/>
  <c r="B996" i="4"/>
  <c r="X996" i="4"/>
  <c r="W995" i="4"/>
  <c r="B995" i="4"/>
  <c r="X995" i="4"/>
  <c r="W994" i="4"/>
  <c r="B994" i="4"/>
  <c r="X994" i="4"/>
  <c r="W993" i="4"/>
  <c r="B993" i="4"/>
  <c r="X993" i="4"/>
  <c r="W992" i="4"/>
  <c r="B992" i="4"/>
  <c r="X992" i="4"/>
  <c r="W991" i="4"/>
  <c r="B991" i="4"/>
  <c r="X991" i="4"/>
  <c r="W990" i="4"/>
  <c r="B990" i="4"/>
  <c r="X990" i="4"/>
  <c r="W989" i="4"/>
  <c r="B989" i="4"/>
  <c r="X989" i="4"/>
  <c r="W988" i="4"/>
  <c r="B988" i="4"/>
  <c r="X988" i="4"/>
  <c r="W987" i="4"/>
  <c r="B987" i="4"/>
  <c r="X987" i="4"/>
  <c r="W986" i="4"/>
  <c r="B986" i="4"/>
  <c r="X986" i="4"/>
  <c r="W985" i="4"/>
  <c r="B985" i="4"/>
  <c r="X985" i="4"/>
  <c r="W984" i="4"/>
  <c r="B984" i="4"/>
  <c r="X984" i="4"/>
  <c r="W983" i="4"/>
  <c r="B983" i="4"/>
  <c r="X983" i="4"/>
  <c r="W982" i="4"/>
  <c r="B982" i="4"/>
  <c r="X982" i="4"/>
  <c r="W981" i="4"/>
  <c r="B981" i="4"/>
  <c r="X981" i="4"/>
  <c r="W980" i="4"/>
  <c r="B980" i="4"/>
  <c r="X980" i="4"/>
  <c r="W979" i="4"/>
  <c r="B979" i="4"/>
  <c r="X979" i="4"/>
  <c r="W978" i="4"/>
  <c r="B978" i="4"/>
  <c r="X978" i="4"/>
  <c r="W977" i="4"/>
  <c r="B977" i="4"/>
  <c r="X977" i="4"/>
  <c r="W976" i="4"/>
  <c r="B976" i="4"/>
  <c r="X976" i="4"/>
  <c r="W975" i="4"/>
  <c r="B975" i="4"/>
  <c r="X975" i="4"/>
  <c r="W974" i="4"/>
  <c r="B974" i="4"/>
  <c r="X974" i="4"/>
  <c r="W973" i="4"/>
  <c r="B973" i="4"/>
  <c r="X973" i="4"/>
  <c r="W972" i="4"/>
  <c r="B972" i="4"/>
  <c r="X972" i="4"/>
  <c r="W971" i="4"/>
  <c r="B971" i="4"/>
  <c r="X971" i="4"/>
  <c r="W970" i="4"/>
  <c r="B970" i="4"/>
  <c r="X970" i="4"/>
  <c r="W969" i="4"/>
  <c r="B969" i="4"/>
  <c r="X969" i="4"/>
  <c r="W968" i="4"/>
  <c r="B968" i="4"/>
  <c r="X968" i="4"/>
  <c r="W967" i="4"/>
  <c r="B967" i="4"/>
  <c r="X967" i="4"/>
  <c r="W966" i="4"/>
  <c r="B966" i="4"/>
  <c r="X966" i="4"/>
  <c r="W965" i="4"/>
  <c r="B965" i="4"/>
  <c r="X965" i="4"/>
  <c r="W964" i="4"/>
  <c r="B964" i="4"/>
  <c r="X964" i="4"/>
  <c r="W963" i="4"/>
  <c r="B963" i="4"/>
  <c r="X963" i="4"/>
  <c r="W962" i="4"/>
  <c r="B962" i="4"/>
  <c r="X962" i="4"/>
  <c r="W961" i="4"/>
  <c r="B961" i="4"/>
  <c r="X961" i="4"/>
  <c r="W960" i="4"/>
  <c r="B960" i="4"/>
  <c r="X960" i="4"/>
  <c r="W959" i="4"/>
  <c r="B959" i="4"/>
  <c r="X959" i="4"/>
  <c r="W958" i="4"/>
  <c r="B958" i="4"/>
  <c r="X958" i="4"/>
  <c r="W957" i="4"/>
  <c r="B957" i="4"/>
  <c r="X957" i="4"/>
  <c r="W956" i="4"/>
  <c r="B956" i="4"/>
  <c r="X956" i="4"/>
  <c r="W955" i="4"/>
  <c r="B955" i="4"/>
  <c r="X955" i="4"/>
  <c r="W954" i="4"/>
  <c r="B954" i="4"/>
  <c r="X954" i="4"/>
  <c r="W953" i="4"/>
  <c r="B953" i="4"/>
  <c r="X953" i="4"/>
  <c r="W952" i="4"/>
  <c r="B952" i="4"/>
  <c r="X952" i="4"/>
  <c r="W951" i="4"/>
  <c r="B951" i="4"/>
  <c r="X951" i="4"/>
  <c r="W950" i="4"/>
  <c r="B950" i="4"/>
  <c r="X950" i="4"/>
  <c r="W949" i="4"/>
  <c r="B949" i="4"/>
  <c r="X949" i="4"/>
  <c r="W948" i="4"/>
  <c r="B948" i="4"/>
  <c r="X948" i="4"/>
  <c r="W947" i="4"/>
  <c r="B947" i="4"/>
  <c r="X947" i="4"/>
  <c r="W946" i="4"/>
  <c r="B946" i="4"/>
  <c r="X946" i="4"/>
  <c r="W945" i="4"/>
  <c r="B945" i="4"/>
  <c r="X945" i="4"/>
  <c r="W944" i="4"/>
  <c r="B944" i="4"/>
  <c r="X944" i="4"/>
  <c r="W943" i="4"/>
  <c r="B943" i="4"/>
  <c r="X943" i="4"/>
  <c r="W942" i="4"/>
  <c r="B942" i="4"/>
  <c r="X942" i="4"/>
  <c r="W941" i="4"/>
  <c r="B941" i="4"/>
  <c r="X941" i="4"/>
  <c r="W940" i="4"/>
  <c r="B940" i="4"/>
  <c r="X940" i="4"/>
  <c r="W939" i="4"/>
  <c r="B939" i="4"/>
  <c r="X939" i="4"/>
  <c r="W938" i="4"/>
  <c r="B938" i="4"/>
  <c r="X938" i="4"/>
  <c r="W937" i="4"/>
  <c r="B937" i="4"/>
  <c r="X937" i="4"/>
  <c r="W936" i="4"/>
  <c r="B936" i="4"/>
  <c r="X936" i="4"/>
  <c r="W935" i="4"/>
  <c r="B935" i="4"/>
  <c r="X935" i="4"/>
  <c r="W934" i="4"/>
  <c r="B934" i="4"/>
  <c r="X934" i="4"/>
  <c r="W933" i="4"/>
  <c r="B933" i="4"/>
  <c r="X933" i="4"/>
  <c r="W932" i="4"/>
  <c r="B932" i="4"/>
  <c r="X932" i="4"/>
  <c r="W931" i="4"/>
  <c r="B931" i="4"/>
  <c r="X931" i="4"/>
  <c r="W930" i="4"/>
  <c r="B930" i="4"/>
  <c r="X930" i="4"/>
  <c r="W929" i="4"/>
  <c r="B929" i="4"/>
  <c r="X929" i="4"/>
  <c r="W928" i="4"/>
  <c r="B928" i="4"/>
  <c r="X928" i="4"/>
  <c r="W927" i="4"/>
  <c r="B927" i="4"/>
  <c r="X927" i="4"/>
  <c r="W926" i="4"/>
  <c r="B926" i="4"/>
  <c r="X926" i="4"/>
  <c r="W925" i="4"/>
  <c r="B925" i="4"/>
  <c r="X925" i="4"/>
  <c r="W924" i="4"/>
  <c r="B924" i="4"/>
  <c r="X924" i="4"/>
  <c r="W923" i="4"/>
  <c r="B923" i="4"/>
  <c r="X923" i="4"/>
  <c r="W922" i="4"/>
  <c r="B922" i="4"/>
  <c r="X922" i="4"/>
  <c r="W921" i="4"/>
  <c r="B921" i="4"/>
  <c r="X921" i="4"/>
  <c r="W920" i="4"/>
  <c r="B920" i="4"/>
  <c r="X920" i="4"/>
  <c r="W919" i="4"/>
  <c r="B919" i="4"/>
  <c r="X919" i="4"/>
  <c r="W918" i="4"/>
  <c r="B918" i="4"/>
  <c r="X918" i="4"/>
  <c r="W917" i="4"/>
  <c r="B917" i="4"/>
  <c r="X917" i="4"/>
  <c r="W916" i="4"/>
  <c r="B916" i="4"/>
  <c r="X916" i="4"/>
  <c r="W915" i="4"/>
  <c r="B915" i="4"/>
  <c r="X915" i="4"/>
  <c r="W914" i="4"/>
  <c r="B914" i="4"/>
  <c r="X914" i="4"/>
  <c r="W913" i="4"/>
  <c r="B913" i="4"/>
  <c r="X913" i="4"/>
  <c r="W912" i="4"/>
  <c r="B912" i="4"/>
  <c r="X912" i="4"/>
  <c r="W911" i="4"/>
  <c r="B911" i="4"/>
  <c r="X911" i="4"/>
  <c r="W910" i="4"/>
  <c r="B910" i="4"/>
  <c r="X910" i="4"/>
  <c r="W909" i="4"/>
  <c r="B909" i="4"/>
  <c r="X909" i="4"/>
  <c r="W908" i="4"/>
  <c r="B908" i="4"/>
  <c r="X908" i="4"/>
  <c r="W907" i="4"/>
  <c r="B907" i="4"/>
  <c r="X907" i="4"/>
  <c r="W906" i="4"/>
  <c r="B906" i="4"/>
  <c r="X906" i="4"/>
  <c r="W905" i="4"/>
  <c r="B905" i="4"/>
  <c r="X905" i="4"/>
  <c r="W904" i="4"/>
  <c r="B904" i="4"/>
  <c r="X904" i="4"/>
  <c r="W903" i="4"/>
  <c r="B903" i="4"/>
  <c r="X903" i="4"/>
  <c r="W902" i="4"/>
  <c r="B902" i="4"/>
  <c r="X902" i="4"/>
  <c r="W901" i="4"/>
  <c r="B901" i="4"/>
  <c r="X901" i="4"/>
  <c r="W900" i="4"/>
  <c r="B900" i="4"/>
  <c r="X900" i="4"/>
  <c r="W899" i="4"/>
  <c r="B899" i="4"/>
  <c r="X899" i="4"/>
  <c r="W898" i="4"/>
  <c r="B898" i="4"/>
  <c r="X898" i="4"/>
  <c r="W897" i="4"/>
  <c r="B897" i="4"/>
  <c r="X897" i="4"/>
  <c r="W896" i="4"/>
  <c r="B896" i="4"/>
  <c r="X896" i="4"/>
  <c r="W895" i="4"/>
  <c r="B895" i="4"/>
  <c r="X895" i="4"/>
  <c r="W894" i="4"/>
  <c r="B894" i="4"/>
  <c r="X894" i="4"/>
  <c r="W893" i="4"/>
  <c r="B893" i="4"/>
  <c r="X893" i="4"/>
  <c r="W892" i="4"/>
  <c r="B892" i="4"/>
  <c r="X892" i="4"/>
  <c r="W891" i="4"/>
  <c r="B891" i="4"/>
  <c r="X891" i="4"/>
  <c r="W890" i="4"/>
  <c r="B890" i="4"/>
  <c r="X890" i="4"/>
  <c r="W889" i="4"/>
  <c r="B889" i="4"/>
  <c r="X889" i="4"/>
  <c r="W888" i="4"/>
  <c r="B888" i="4"/>
  <c r="X888" i="4"/>
  <c r="W887" i="4"/>
  <c r="B887" i="4"/>
  <c r="X887" i="4"/>
  <c r="W886" i="4"/>
  <c r="B886" i="4"/>
  <c r="X886" i="4"/>
  <c r="W885" i="4"/>
  <c r="B885" i="4"/>
  <c r="X885" i="4"/>
  <c r="W884" i="4"/>
  <c r="B884" i="4"/>
  <c r="X884" i="4"/>
  <c r="W883" i="4"/>
  <c r="B883" i="4"/>
  <c r="X883" i="4"/>
  <c r="W882" i="4"/>
  <c r="B882" i="4"/>
  <c r="X882" i="4"/>
  <c r="W881" i="4"/>
  <c r="B881" i="4"/>
  <c r="X881" i="4"/>
  <c r="W880" i="4"/>
  <c r="B880" i="4"/>
  <c r="X880" i="4"/>
  <c r="W879" i="4"/>
  <c r="B879" i="4"/>
  <c r="X879" i="4"/>
  <c r="W878" i="4"/>
  <c r="B878" i="4"/>
  <c r="X878" i="4"/>
  <c r="W877" i="4"/>
  <c r="B877" i="4"/>
  <c r="X877" i="4"/>
  <c r="W876" i="4"/>
  <c r="B876" i="4"/>
  <c r="X876" i="4"/>
  <c r="W875" i="4"/>
  <c r="B875" i="4"/>
  <c r="X875" i="4"/>
  <c r="W874" i="4"/>
  <c r="B874" i="4"/>
  <c r="X874" i="4"/>
  <c r="W873" i="4"/>
  <c r="B873" i="4"/>
  <c r="X873" i="4"/>
  <c r="W872" i="4"/>
  <c r="B872" i="4"/>
  <c r="X872" i="4"/>
  <c r="W871" i="4"/>
  <c r="B871" i="4"/>
  <c r="X871" i="4"/>
  <c r="W870" i="4"/>
  <c r="B870" i="4"/>
  <c r="X870" i="4"/>
  <c r="W869" i="4"/>
  <c r="B869" i="4"/>
  <c r="X869" i="4"/>
  <c r="W868" i="4"/>
  <c r="B868" i="4"/>
  <c r="X868" i="4"/>
  <c r="W867" i="4"/>
  <c r="B867" i="4"/>
  <c r="X867" i="4"/>
  <c r="W866" i="4"/>
  <c r="B866" i="4"/>
  <c r="X866" i="4"/>
  <c r="W865" i="4"/>
  <c r="B865" i="4"/>
  <c r="X865" i="4"/>
  <c r="W864" i="4"/>
  <c r="B864" i="4"/>
  <c r="X864" i="4"/>
  <c r="W863" i="4"/>
  <c r="B863" i="4"/>
  <c r="X863" i="4"/>
  <c r="W862" i="4"/>
  <c r="B862" i="4"/>
  <c r="X862" i="4"/>
  <c r="W861" i="4"/>
  <c r="B861" i="4"/>
  <c r="X861" i="4"/>
  <c r="W860" i="4"/>
  <c r="B860" i="4"/>
  <c r="X860" i="4"/>
  <c r="W859" i="4"/>
  <c r="B859" i="4"/>
  <c r="X859" i="4"/>
  <c r="W858" i="4"/>
  <c r="B858" i="4"/>
  <c r="X858" i="4"/>
  <c r="W857" i="4"/>
  <c r="B857" i="4"/>
  <c r="X857" i="4"/>
  <c r="W856" i="4"/>
  <c r="B856" i="4"/>
  <c r="X856" i="4"/>
  <c r="W855" i="4"/>
  <c r="B855" i="4"/>
  <c r="X855" i="4"/>
  <c r="W854" i="4"/>
  <c r="B854" i="4"/>
  <c r="X854" i="4"/>
  <c r="W853" i="4"/>
  <c r="B853" i="4"/>
  <c r="X853" i="4"/>
  <c r="W852" i="4"/>
  <c r="B852" i="4"/>
  <c r="X852" i="4"/>
  <c r="W851" i="4"/>
  <c r="B851" i="4"/>
  <c r="X851" i="4"/>
  <c r="W850" i="4"/>
  <c r="B850" i="4"/>
  <c r="X850" i="4"/>
  <c r="W849" i="4"/>
  <c r="B849" i="4"/>
  <c r="X849" i="4"/>
  <c r="W848" i="4"/>
  <c r="B848" i="4"/>
  <c r="X848" i="4"/>
  <c r="W847" i="4"/>
  <c r="B847" i="4"/>
  <c r="X847" i="4"/>
  <c r="W846" i="4"/>
  <c r="B846" i="4"/>
  <c r="X846" i="4"/>
  <c r="W845" i="4"/>
  <c r="B845" i="4"/>
  <c r="X845" i="4"/>
  <c r="W844" i="4"/>
  <c r="B844" i="4"/>
  <c r="X844" i="4"/>
  <c r="W843" i="4"/>
  <c r="B843" i="4"/>
  <c r="X843" i="4"/>
  <c r="W842" i="4"/>
  <c r="B842" i="4"/>
  <c r="X842" i="4"/>
  <c r="W841" i="4"/>
  <c r="B841" i="4"/>
  <c r="X841" i="4"/>
  <c r="W840" i="4"/>
  <c r="B840" i="4"/>
  <c r="X840" i="4"/>
  <c r="W839" i="4"/>
  <c r="B839" i="4"/>
  <c r="X839" i="4"/>
  <c r="W838" i="4"/>
  <c r="B838" i="4"/>
  <c r="X838" i="4"/>
  <c r="W837" i="4"/>
  <c r="B837" i="4"/>
  <c r="X837" i="4"/>
  <c r="W836" i="4"/>
  <c r="B836" i="4"/>
  <c r="X836" i="4"/>
  <c r="W835" i="4"/>
  <c r="B835" i="4"/>
  <c r="X835" i="4"/>
  <c r="W834" i="4"/>
  <c r="B834" i="4"/>
  <c r="X834" i="4"/>
  <c r="W833" i="4"/>
  <c r="B833" i="4"/>
  <c r="X833" i="4"/>
  <c r="W832" i="4"/>
  <c r="B832" i="4"/>
  <c r="X832" i="4"/>
  <c r="W831" i="4"/>
  <c r="B831" i="4"/>
  <c r="X831" i="4"/>
  <c r="W830" i="4"/>
  <c r="B830" i="4"/>
  <c r="X830" i="4"/>
  <c r="W829" i="4"/>
  <c r="B829" i="4"/>
  <c r="X829" i="4"/>
  <c r="W828" i="4"/>
  <c r="B828" i="4"/>
  <c r="X828" i="4"/>
  <c r="W827" i="4"/>
  <c r="B827" i="4"/>
  <c r="X827" i="4"/>
  <c r="W826" i="4"/>
  <c r="B826" i="4"/>
  <c r="X826" i="4"/>
  <c r="W825" i="4"/>
  <c r="B825" i="4"/>
  <c r="X825" i="4"/>
  <c r="W824" i="4"/>
  <c r="B824" i="4"/>
  <c r="X824" i="4"/>
  <c r="W823" i="4"/>
  <c r="B823" i="4"/>
  <c r="X823" i="4"/>
  <c r="W822" i="4"/>
  <c r="B822" i="4"/>
  <c r="X822" i="4"/>
  <c r="W821" i="4"/>
  <c r="B821" i="4"/>
  <c r="X821" i="4"/>
  <c r="W820" i="4"/>
  <c r="B820" i="4"/>
  <c r="X820" i="4"/>
  <c r="W819" i="4"/>
  <c r="B819" i="4"/>
  <c r="X819" i="4"/>
  <c r="W818" i="4"/>
  <c r="B818" i="4"/>
  <c r="X818" i="4"/>
  <c r="W817" i="4"/>
  <c r="B817" i="4"/>
  <c r="X817" i="4"/>
  <c r="W816" i="4"/>
  <c r="B816" i="4"/>
  <c r="X816" i="4"/>
  <c r="W815" i="4"/>
  <c r="B815" i="4"/>
  <c r="X815" i="4"/>
  <c r="W814" i="4"/>
  <c r="B814" i="4"/>
  <c r="X814" i="4"/>
  <c r="W813" i="4"/>
  <c r="B813" i="4"/>
  <c r="X813" i="4"/>
  <c r="W812" i="4"/>
  <c r="B812" i="4"/>
  <c r="X812" i="4"/>
  <c r="W811" i="4"/>
  <c r="B811" i="4"/>
  <c r="X811" i="4"/>
  <c r="W810" i="4"/>
  <c r="B810" i="4"/>
  <c r="X810" i="4"/>
  <c r="W809" i="4"/>
  <c r="B809" i="4"/>
  <c r="X809" i="4"/>
  <c r="W808" i="4"/>
  <c r="B808" i="4"/>
  <c r="X808" i="4"/>
  <c r="W807" i="4"/>
  <c r="B807" i="4"/>
  <c r="X807" i="4"/>
  <c r="W806" i="4"/>
  <c r="B806" i="4"/>
  <c r="X806" i="4"/>
  <c r="W805" i="4"/>
  <c r="B805" i="4"/>
  <c r="X805" i="4"/>
  <c r="W804" i="4"/>
  <c r="B804" i="4"/>
  <c r="X804" i="4"/>
  <c r="W803" i="4"/>
  <c r="B803" i="4"/>
  <c r="X803" i="4"/>
  <c r="W802" i="4"/>
  <c r="B802" i="4"/>
  <c r="X802" i="4"/>
  <c r="W801" i="4"/>
  <c r="B801" i="4"/>
  <c r="X801" i="4"/>
  <c r="W800" i="4"/>
  <c r="B800" i="4"/>
  <c r="X800" i="4"/>
  <c r="W799" i="4"/>
  <c r="B799" i="4"/>
  <c r="X799" i="4"/>
  <c r="W798" i="4"/>
  <c r="B798" i="4"/>
  <c r="X798" i="4"/>
  <c r="W797" i="4"/>
  <c r="B797" i="4"/>
  <c r="X797" i="4"/>
  <c r="W796" i="4"/>
  <c r="B796" i="4"/>
  <c r="X796" i="4"/>
  <c r="W795" i="4"/>
  <c r="B795" i="4"/>
  <c r="X795" i="4"/>
  <c r="W794" i="4"/>
  <c r="B794" i="4"/>
  <c r="X794" i="4"/>
  <c r="W793" i="4"/>
  <c r="B793" i="4"/>
  <c r="X793" i="4"/>
  <c r="W792" i="4"/>
  <c r="B792" i="4"/>
  <c r="X792" i="4"/>
  <c r="W791" i="4"/>
  <c r="B791" i="4"/>
  <c r="X791" i="4"/>
  <c r="W790" i="4"/>
  <c r="B790" i="4"/>
  <c r="X790" i="4"/>
  <c r="W789" i="4"/>
  <c r="B789" i="4"/>
  <c r="X789" i="4"/>
  <c r="W788" i="4"/>
  <c r="B788" i="4"/>
  <c r="X788" i="4"/>
  <c r="W787" i="4"/>
  <c r="B787" i="4"/>
  <c r="X787" i="4"/>
  <c r="W786" i="4"/>
  <c r="B786" i="4"/>
  <c r="X786" i="4"/>
  <c r="W785" i="4"/>
  <c r="B785" i="4"/>
  <c r="X785" i="4"/>
  <c r="W784" i="4"/>
  <c r="B784" i="4"/>
  <c r="X784" i="4"/>
  <c r="W783" i="4"/>
  <c r="B783" i="4"/>
  <c r="X783" i="4"/>
  <c r="W782" i="4"/>
  <c r="B782" i="4"/>
  <c r="X782" i="4"/>
  <c r="W781" i="4"/>
  <c r="B781" i="4"/>
  <c r="X781" i="4"/>
  <c r="W780" i="4"/>
  <c r="B780" i="4"/>
  <c r="X780" i="4"/>
  <c r="W779" i="4"/>
  <c r="B779" i="4"/>
  <c r="X779" i="4"/>
  <c r="W778" i="4"/>
  <c r="B778" i="4"/>
  <c r="X778" i="4"/>
  <c r="W777" i="4"/>
  <c r="B777" i="4"/>
  <c r="X777" i="4"/>
  <c r="W776" i="4"/>
  <c r="B776" i="4"/>
  <c r="X776" i="4"/>
  <c r="W775" i="4"/>
  <c r="B775" i="4"/>
  <c r="X775" i="4"/>
  <c r="W774" i="4"/>
  <c r="B774" i="4"/>
  <c r="X774" i="4"/>
  <c r="W773" i="4"/>
  <c r="B773" i="4"/>
  <c r="X773" i="4"/>
  <c r="W772" i="4"/>
  <c r="B772" i="4"/>
  <c r="X772" i="4"/>
  <c r="W771" i="4"/>
  <c r="B771" i="4"/>
  <c r="X771" i="4"/>
  <c r="W770" i="4"/>
  <c r="B770" i="4"/>
  <c r="X770" i="4"/>
  <c r="W769" i="4"/>
  <c r="B769" i="4"/>
  <c r="X769" i="4"/>
  <c r="W768" i="4"/>
  <c r="B768" i="4"/>
  <c r="X768" i="4"/>
  <c r="W767" i="4"/>
  <c r="B767" i="4"/>
  <c r="X767" i="4"/>
  <c r="W766" i="4"/>
  <c r="B766" i="4"/>
  <c r="X766" i="4"/>
  <c r="W765" i="4"/>
  <c r="B765" i="4"/>
  <c r="X765" i="4"/>
  <c r="W764" i="4"/>
  <c r="B764" i="4"/>
  <c r="X764" i="4"/>
  <c r="W763" i="4"/>
  <c r="B763" i="4"/>
  <c r="X763" i="4"/>
  <c r="W762" i="4"/>
  <c r="B762" i="4"/>
  <c r="X762" i="4"/>
  <c r="W761" i="4"/>
  <c r="B761" i="4"/>
  <c r="X761" i="4"/>
  <c r="W760" i="4"/>
  <c r="B760" i="4"/>
  <c r="X760" i="4"/>
  <c r="W759" i="4"/>
  <c r="B759" i="4"/>
  <c r="X759" i="4"/>
  <c r="W758" i="4"/>
  <c r="B758" i="4"/>
  <c r="X758" i="4"/>
  <c r="W757" i="4"/>
  <c r="B757" i="4"/>
  <c r="X757" i="4"/>
  <c r="W756" i="4"/>
  <c r="B756" i="4"/>
  <c r="X756" i="4"/>
  <c r="W755" i="4"/>
  <c r="B755" i="4"/>
  <c r="X755" i="4"/>
  <c r="W754" i="4"/>
  <c r="B754" i="4"/>
  <c r="X754" i="4"/>
  <c r="W753" i="4"/>
  <c r="B753" i="4"/>
  <c r="X753" i="4"/>
  <c r="W752" i="4"/>
  <c r="B752" i="4"/>
  <c r="X752" i="4"/>
  <c r="W751" i="4"/>
  <c r="B751" i="4"/>
  <c r="X751" i="4"/>
  <c r="W750" i="4"/>
  <c r="B750" i="4"/>
  <c r="X750" i="4"/>
  <c r="W749" i="4"/>
  <c r="B749" i="4"/>
  <c r="X749" i="4"/>
  <c r="W748" i="4"/>
  <c r="B748" i="4"/>
  <c r="X748" i="4"/>
  <c r="W747" i="4"/>
  <c r="B747" i="4"/>
  <c r="X747" i="4"/>
  <c r="W746" i="4"/>
  <c r="B746" i="4"/>
  <c r="X746" i="4"/>
  <c r="W745" i="4"/>
  <c r="B745" i="4"/>
  <c r="X745" i="4"/>
  <c r="W744" i="4"/>
  <c r="B744" i="4"/>
  <c r="X744" i="4"/>
  <c r="W743" i="4"/>
  <c r="B743" i="4"/>
  <c r="X743" i="4"/>
  <c r="W742" i="4"/>
  <c r="B742" i="4"/>
  <c r="X742" i="4"/>
  <c r="W741" i="4"/>
  <c r="B741" i="4"/>
  <c r="X741" i="4"/>
  <c r="W740" i="4"/>
  <c r="B740" i="4"/>
  <c r="X740" i="4"/>
  <c r="W739" i="4"/>
  <c r="B739" i="4"/>
  <c r="X739" i="4"/>
  <c r="W738" i="4"/>
  <c r="B738" i="4"/>
  <c r="X738" i="4"/>
  <c r="W737" i="4"/>
  <c r="B737" i="4"/>
  <c r="X737" i="4"/>
  <c r="W736" i="4"/>
  <c r="B736" i="4"/>
  <c r="X736" i="4"/>
  <c r="W735" i="4"/>
  <c r="B735" i="4"/>
  <c r="X735" i="4"/>
  <c r="W734" i="4"/>
  <c r="B734" i="4"/>
  <c r="X734" i="4"/>
  <c r="W733" i="4"/>
  <c r="B733" i="4"/>
  <c r="X733" i="4"/>
  <c r="W732" i="4"/>
  <c r="B732" i="4"/>
  <c r="X732" i="4"/>
  <c r="W731" i="4"/>
  <c r="B731" i="4"/>
  <c r="X731" i="4"/>
  <c r="W730" i="4"/>
  <c r="B730" i="4"/>
  <c r="X730" i="4"/>
  <c r="W729" i="4"/>
  <c r="B729" i="4"/>
  <c r="X729" i="4"/>
  <c r="W728" i="4"/>
  <c r="B728" i="4"/>
  <c r="X728" i="4"/>
  <c r="W727" i="4"/>
  <c r="B727" i="4"/>
  <c r="X727" i="4"/>
  <c r="W726" i="4"/>
  <c r="B726" i="4"/>
  <c r="X726" i="4"/>
  <c r="W725" i="4"/>
  <c r="B725" i="4"/>
  <c r="X725" i="4"/>
  <c r="W724" i="4"/>
  <c r="B724" i="4"/>
  <c r="X724" i="4"/>
  <c r="W723" i="4"/>
  <c r="B723" i="4"/>
  <c r="X723" i="4"/>
  <c r="W722" i="4"/>
  <c r="B722" i="4"/>
  <c r="X722" i="4"/>
  <c r="W721" i="4"/>
  <c r="B721" i="4"/>
  <c r="X721" i="4"/>
  <c r="W720" i="4"/>
  <c r="B720" i="4"/>
  <c r="X720" i="4"/>
  <c r="W719" i="4"/>
  <c r="B719" i="4"/>
  <c r="X719" i="4"/>
  <c r="W718" i="4"/>
  <c r="B718" i="4"/>
  <c r="X718" i="4"/>
  <c r="W717" i="4"/>
  <c r="B717" i="4"/>
  <c r="X717" i="4"/>
  <c r="W716" i="4"/>
  <c r="B716" i="4"/>
  <c r="X716" i="4"/>
  <c r="W715" i="4"/>
  <c r="B715" i="4"/>
  <c r="X715" i="4"/>
  <c r="W714" i="4"/>
  <c r="B714" i="4"/>
  <c r="X714" i="4"/>
  <c r="W713" i="4"/>
  <c r="B713" i="4"/>
  <c r="X713" i="4"/>
  <c r="W712" i="4"/>
  <c r="B712" i="4"/>
  <c r="X712" i="4"/>
  <c r="W711" i="4"/>
  <c r="B711" i="4"/>
  <c r="X711" i="4"/>
  <c r="W710" i="4"/>
  <c r="B710" i="4"/>
  <c r="X710" i="4"/>
  <c r="W709" i="4"/>
  <c r="B709" i="4"/>
  <c r="X709" i="4"/>
  <c r="W708" i="4"/>
  <c r="B708" i="4"/>
  <c r="X708" i="4"/>
  <c r="W707" i="4"/>
  <c r="B707" i="4"/>
  <c r="X707" i="4"/>
  <c r="W706" i="4"/>
  <c r="B706" i="4"/>
  <c r="X706" i="4"/>
  <c r="W705" i="4"/>
  <c r="B705" i="4"/>
  <c r="X705" i="4"/>
  <c r="W704" i="4"/>
  <c r="B704" i="4"/>
  <c r="X704" i="4"/>
  <c r="W703" i="4"/>
  <c r="B703" i="4"/>
  <c r="X703" i="4"/>
  <c r="W702" i="4"/>
  <c r="B702" i="4"/>
  <c r="X702" i="4"/>
  <c r="W701" i="4"/>
  <c r="B701" i="4"/>
  <c r="X701" i="4"/>
  <c r="W700" i="4"/>
  <c r="B700" i="4"/>
  <c r="X700" i="4"/>
  <c r="W699" i="4"/>
  <c r="B699" i="4"/>
  <c r="X699" i="4"/>
  <c r="W698" i="4"/>
  <c r="B698" i="4"/>
  <c r="X698" i="4"/>
  <c r="W697" i="4"/>
  <c r="B697" i="4"/>
  <c r="X697" i="4"/>
  <c r="W696" i="4"/>
  <c r="B696" i="4"/>
  <c r="X696" i="4"/>
  <c r="W695" i="4"/>
  <c r="B695" i="4"/>
  <c r="X695" i="4"/>
  <c r="W694" i="4"/>
  <c r="B694" i="4"/>
  <c r="X694" i="4"/>
  <c r="W693" i="4"/>
  <c r="B693" i="4"/>
  <c r="X693" i="4"/>
  <c r="W692" i="4"/>
  <c r="B692" i="4"/>
  <c r="X692" i="4"/>
  <c r="W691" i="4"/>
  <c r="B691" i="4"/>
  <c r="X691" i="4"/>
  <c r="W690" i="4"/>
  <c r="B690" i="4"/>
  <c r="X690" i="4"/>
  <c r="W689" i="4"/>
  <c r="B689" i="4"/>
  <c r="X689" i="4"/>
  <c r="W688" i="4"/>
  <c r="B688" i="4"/>
  <c r="X688" i="4"/>
  <c r="W687" i="4"/>
  <c r="B687" i="4"/>
  <c r="X687" i="4"/>
  <c r="W686" i="4"/>
  <c r="B686" i="4"/>
  <c r="X686" i="4"/>
  <c r="W685" i="4"/>
  <c r="B685" i="4"/>
  <c r="X685" i="4"/>
  <c r="W684" i="4"/>
  <c r="B684" i="4"/>
  <c r="X684" i="4"/>
  <c r="W683" i="4"/>
  <c r="B683" i="4"/>
  <c r="X683" i="4"/>
  <c r="W682" i="4"/>
  <c r="B682" i="4"/>
  <c r="X682" i="4"/>
  <c r="W681" i="4"/>
  <c r="B681" i="4"/>
  <c r="X681" i="4"/>
  <c r="W680" i="4"/>
  <c r="B680" i="4"/>
  <c r="X680" i="4"/>
  <c r="W679" i="4"/>
  <c r="B679" i="4"/>
  <c r="X679" i="4"/>
  <c r="W678" i="4"/>
  <c r="B678" i="4"/>
  <c r="X678" i="4"/>
  <c r="W677" i="4"/>
  <c r="B677" i="4"/>
  <c r="X677" i="4"/>
  <c r="W676" i="4"/>
  <c r="B676" i="4"/>
  <c r="X676" i="4"/>
  <c r="W675" i="4"/>
  <c r="B675" i="4"/>
  <c r="X675" i="4"/>
  <c r="W674" i="4"/>
  <c r="B674" i="4"/>
  <c r="X674" i="4"/>
  <c r="W673" i="4"/>
  <c r="B673" i="4"/>
  <c r="X673" i="4"/>
  <c r="W672" i="4"/>
  <c r="B672" i="4"/>
  <c r="X672" i="4"/>
  <c r="W671" i="4"/>
  <c r="B671" i="4"/>
  <c r="X671" i="4"/>
  <c r="W670" i="4"/>
  <c r="B670" i="4"/>
  <c r="X670" i="4"/>
  <c r="W669" i="4"/>
  <c r="B669" i="4"/>
  <c r="X669" i="4"/>
  <c r="W668" i="4"/>
  <c r="B668" i="4"/>
  <c r="X668" i="4"/>
  <c r="W667" i="4"/>
  <c r="B667" i="4"/>
  <c r="X667" i="4"/>
  <c r="W666" i="4"/>
  <c r="B666" i="4"/>
  <c r="X666" i="4"/>
  <c r="W665" i="4"/>
  <c r="B665" i="4"/>
  <c r="X665" i="4"/>
  <c r="W664" i="4"/>
  <c r="B664" i="4"/>
  <c r="X664" i="4"/>
  <c r="W663" i="4"/>
  <c r="B663" i="4"/>
  <c r="X663" i="4"/>
  <c r="W662" i="4"/>
  <c r="B662" i="4"/>
  <c r="X662" i="4"/>
  <c r="W661" i="4"/>
  <c r="B661" i="4"/>
  <c r="X661" i="4"/>
  <c r="W660" i="4"/>
  <c r="B660" i="4"/>
  <c r="X660" i="4"/>
  <c r="W659" i="4"/>
  <c r="B659" i="4"/>
  <c r="X659" i="4"/>
  <c r="W658" i="4"/>
  <c r="B658" i="4"/>
  <c r="X658" i="4"/>
  <c r="W657" i="4"/>
  <c r="B657" i="4"/>
  <c r="X657" i="4"/>
  <c r="W656" i="4"/>
  <c r="B656" i="4"/>
  <c r="X656" i="4"/>
  <c r="W655" i="4"/>
  <c r="B655" i="4"/>
  <c r="X655" i="4"/>
  <c r="W654" i="4"/>
  <c r="B654" i="4"/>
  <c r="X654" i="4"/>
  <c r="W653" i="4"/>
  <c r="B653" i="4"/>
  <c r="X653" i="4"/>
  <c r="W652" i="4"/>
  <c r="B652" i="4"/>
  <c r="X652" i="4"/>
  <c r="W651" i="4"/>
  <c r="B651" i="4"/>
  <c r="X651" i="4"/>
  <c r="W650" i="4"/>
  <c r="B650" i="4"/>
  <c r="X650" i="4"/>
  <c r="W649" i="4"/>
  <c r="B649" i="4"/>
  <c r="X649" i="4"/>
  <c r="W648" i="4"/>
  <c r="B648" i="4"/>
  <c r="X648" i="4"/>
  <c r="W647" i="4"/>
  <c r="B647" i="4"/>
  <c r="X647" i="4"/>
  <c r="W646" i="4"/>
  <c r="B646" i="4"/>
  <c r="X646" i="4"/>
  <c r="W645" i="4"/>
  <c r="B645" i="4"/>
  <c r="X645" i="4"/>
  <c r="W644" i="4"/>
  <c r="B644" i="4"/>
  <c r="X644" i="4"/>
  <c r="W643" i="4"/>
  <c r="B643" i="4"/>
  <c r="X643" i="4"/>
  <c r="W642" i="4"/>
  <c r="B642" i="4"/>
  <c r="X642" i="4"/>
  <c r="W641" i="4"/>
  <c r="B641" i="4"/>
  <c r="X641" i="4"/>
  <c r="W640" i="4"/>
  <c r="B640" i="4"/>
  <c r="X640" i="4"/>
  <c r="W639" i="4"/>
  <c r="B639" i="4"/>
  <c r="X639" i="4"/>
  <c r="W638" i="4"/>
  <c r="B638" i="4"/>
  <c r="X638" i="4"/>
  <c r="W637" i="4"/>
  <c r="B637" i="4"/>
  <c r="X637" i="4"/>
  <c r="W636" i="4"/>
  <c r="B636" i="4"/>
  <c r="X636" i="4"/>
  <c r="W635" i="4"/>
  <c r="B635" i="4"/>
  <c r="X635" i="4"/>
  <c r="W634" i="4"/>
  <c r="B634" i="4"/>
  <c r="X634" i="4"/>
  <c r="W633" i="4"/>
  <c r="B633" i="4"/>
  <c r="X633" i="4"/>
  <c r="W632" i="4"/>
  <c r="B632" i="4"/>
  <c r="X632" i="4"/>
  <c r="W631" i="4"/>
  <c r="B631" i="4"/>
  <c r="X631" i="4"/>
  <c r="W630" i="4"/>
  <c r="B630" i="4"/>
  <c r="X630" i="4"/>
  <c r="W629" i="4"/>
  <c r="B629" i="4"/>
  <c r="X629" i="4"/>
  <c r="W628" i="4"/>
  <c r="B628" i="4"/>
  <c r="X628" i="4"/>
  <c r="W627" i="4"/>
  <c r="B627" i="4"/>
  <c r="X627" i="4"/>
  <c r="W626" i="4"/>
  <c r="B626" i="4"/>
  <c r="X626" i="4"/>
  <c r="W625" i="4"/>
  <c r="B625" i="4"/>
  <c r="X625" i="4"/>
  <c r="W624" i="4"/>
  <c r="B624" i="4"/>
  <c r="X624" i="4"/>
  <c r="W623" i="4"/>
  <c r="B623" i="4"/>
  <c r="X623" i="4"/>
  <c r="W622" i="4"/>
  <c r="B622" i="4"/>
  <c r="X622" i="4"/>
  <c r="W621" i="4"/>
  <c r="B621" i="4"/>
  <c r="X621" i="4"/>
  <c r="W620" i="4"/>
  <c r="B620" i="4"/>
  <c r="X620" i="4"/>
  <c r="W619" i="4"/>
  <c r="B619" i="4"/>
  <c r="X619" i="4"/>
  <c r="W618" i="4"/>
  <c r="B618" i="4"/>
  <c r="X618" i="4"/>
  <c r="W617" i="4"/>
  <c r="B617" i="4"/>
  <c r="X617" i="4"/>
  <c r="W616" i="4"/>
  <c r="B616" i="4"/>
  <c r="X616" i="4"/>
  <c r="W615" i="4"/>
  <c r="B615" i="4"/>
  <c r="X615" i="4"/>
  <c r="W614" i="4"/>
  <c r="B614" i="4"/>
  <c r="X614" i="4"/>
  <c r="W613" i="4"/>
  <c r="B613" i="4"/>
  <c r="X613" i="4"/>
  <c r="W612" i="4"/>
  <c r="B612" i="4"/>
  <c r="X612" i="4"/>
  <c r="W611" i="4"/>
  <c r="B611" i="4"/>
  <c r="X611" i="4"/>
  <c r="W610" i="4"/>
  <c r="B610" i="4"/>
  <c r="X610" i="4"/>
  <c r="W609" i="4"/>
  <c r="B609" i="4"/>
  <c r="X609" i="4"/>
  <c r="W608" i="4"/>
  <c r="B608" i="4"/>
  <c r="X608" i="4"/>
  <c r="W607" i="4"/>
  <c r="B607" i="4"/>
  <c r="X607" i="4"/>
  <c r="W606" i="4"/>
  <c r="B606" i="4"/>
  <c r="X606" i="4"/>
  <c r="W605" i="4"/>
  <c r="B605" i="4"/>
  <c r="X605" i="4"/>
  <c r="W604" i="4"/>
  <c r="B604" i="4"/>
  <c r="X604" i="4"/>
  <c r="W603" i="4"/>
  <c r="B603" i="4"/>
  <c r="X603" i="4"/>
  <c r="W602" i="4"/>
  <c r="B602" i="4"/>
  <c r="X602" i="4"/>
  <c r="W601" i="4"/>
  <c r="B601" i="4"/>
  <c r="X601" i="4"/>
  <c r="W600" i="4"/>
  <c r="B600" i="4"/>
  <c r="X600" i="4"/>
  <c r="W599" i="4"/>
  <c r="B599" i="4"/>
  <c r="X599" i="4"/>
  <c r="W598" i="4"/>
  <c r="B598" i="4"/>
  <c r="X598" i="4"/>
  <c r="W597" i="4"/>
  <c r="B597" i="4"/>
  <c r="X597" i="4"/>
  <c r="W596" i="4"/>
  <c r="B596" i="4"/>
  <c r="X596" i="4"/>
  <c r="W595" i="4"/>
  <c r="B595" i="4"/>
  <c r="X595" i="4"/>
  <c r="W594" i="4"/>
  <c r="B594" i="4"/>
  <c r="X594" i="4"/>
  <c r="W593" i="4"/>
  <c r="B593" i="4"/>
  <c r="X593" i="4"/>
  <c r="W592" i="4"/>
  <c r="B592" i="4"/>
  <c r="X592" i="4"/>
  <c r="W591" i="4"/>
  <c r="B591" i="4"/>
  <c r="X591" i="4"/>
  <c r="W590" i="4"/>
  <c r="B590" i="4"/>
  <c r="X590" i="4"/>
  <c r="W589" i="4"/>
  <c r="B589" i="4"/>
  <c r="X589" i="4"/>
  <c r="W588" i="4"/>
  <c r="B588" i="4"/>
  <c r="X588" i="4"/>
  <c r="W587" i="4"/>
  <c r="B587" i="4"/>
  <c r="X587" i="4"/>
  <c r="W586" i="4"/>
  <c r="B586" i="4"/>
  <c r="X586" i="4"/>
  <c r="W585" i="4"/>
  <c r="B585" i="4"/>
  <c r="X585" i="4"/>
  <c r="W584" i="4"/>
  <c r="B584" i="4"/>
  <c r="X584" i="4"/>
  <c r="W583" i="4"/>
  <c r="B583" i="4"/>
  <c r="X583" i="4"/>
  <c r="W582" i="4"/>
  <c r="B582" i="4"/>
  <c r="X582" i="4"/>
  <c r="W581" i="4"/>
  <c r="B581" i="4"/>
  <c r="X581" i="4"/>
  <c r="W580" i="4"/>
  <c r="B580" i="4"/>
  <c r="X580" i="4"/>
  <c r="W579" i="4"/>
  <c r="B579" i="4"/>
  <c r="X579" i="4"/>
  <c r="W578" i="4"/>
  <c r="B578" i="4"/>
  <c r="X578" i="4"/>
  <c r="W577" i="4"/>
  <c r="B577" i="4"/>
  <c r="X577" i="4"/>
  <c r="W576" i="4"/>
  <c r="B576" i="4"/>
  <c r="X576" i="4"/>
  <c r="W575" i="4"/>
  <c r="B575" i="4"/>
  <c r="X575" i="4"/>
  <c r="W574" i="4"/>
  <c r="B574" i="4"/>
  <c r="X574" i="4"/>
  <c r="W573" i="4"/>
  <c r="B573" i="4"/>
  <c r="X573" i="4"/>
  <c r="W572" i="4"/>
  <c r="B572" i="4"/>
  <c r="X572" i="4"/>
  <c r="W571" i="4"/>
  <c r="B571" i="4"/>
  <c r="X571" i="4"/>
  <c r="W570" i="4"/>
  <c r="B570" i="4"/>
  <c r="X570" i="4"/>
  <c r="W569" i="4"/>
  <c r="B569" i="4"/>
  <c r="X569" i="4"/>
  <c r="W568" i="4"/>
  <c r="B568" i="4"/>
  <c r="X568" i="4"/>
  <c r="W567" i="4"/>
  <c r="B567" i="4"/>
  <c r="X567" i="4"/>
  <c r="W566" i="4"/>
  <c r="B566" i="4"/>
  <c r="X566" i="4"/>
  <c r="W565" i="4"/>
  <c r="B565" i="4"/>
  <c r="X565" i="4"/>
  <c r="W564" i="4"/>
  <c r="B564" i="4"/>
  <c r="X564" i="4"/>
  <c r="W563" i="4"/>
  <c r="B563" i="4"/>
  <c r="X563" i="4"/>
  <c r="W562" i="4"/>
  <c r="B562" i="4"/>
  <c r="X562" i="4"/>
  <c r="W561" i="4"/>
  <c r="B561" i="4"/>
  <c r="X561" i="4"/>
  <c r="W560" i="4"/>
  <c r="B560" i="4"/>
  <c r="X560" i="4"/>
  <c r="W559" i="4"/>
  <c r="B559" i="4"/>
  <c r="X559" i="4"/>
  <c r="W558" i="4"/>
  <c r="B558" i="4"/>
  <c r="X558" i="4"/>
  <c r="W557" i="4"/>
  <c r="B557" i="4"/>
  <c r="X557" i="4"/>
  <c r="W556" i="4"/>
  <c r="B556" i="4"/>
  <c r="X556" i="4"/>
  <c r="W555" i="4"/>
  <c r="B555" i="4"/>
  <c r="X555" i="4"/>
  <c r="W554" i="4"/>
  <c r="B554" i="4"/>
  <c r="X554" i="4"/>
  <c r="W553" i="4"/>
  <c r="B553" i="4"/>
  <c r="X553" i="4"/>
  <c r="W552" i="4"/>
  <c r="B552" i="4"/>
  <c r="X552" i="4"/>
  <c r="W551" i="4"/>
  <c r="B551" i="4"/>
  <c r="X551" i="4"/>
  <c r="W550" i="4"/>
  <c r="B550" i="4"/>
  <c r="X550" i="4"/>
  <c r="W549" i="4"/>
  <c r="B549" i="4"/>
  <c r="X549" i="4"/>
  <c r="W548" i="4"/>
  <c r="B548" i="4"/>
  <c r="X548" i="4"/>
  <c r="W547" i="4"/>
  <c r="B547" i="4"/>
  <c r="X547" i="4"/>
  <c r="W546" i="4"/>
  <c r="B546" i="4"/>
  <c r="X546" i="4"/>
  <c r="W545" i="4"/>
  <c r="B545" i="4"/>
  <c r="X545" i="4"/>
  <c r="W544" i="4"/>
  <c r="B544" i="4"/>
  <c r="X544" i="4"/>
  <c r="W543" i="4"/>
  <c r="B543" i="4"/>
  <c r="X543" i="4"/>
  <c r="W542" i="4"/>
  <c r="B542" i="4"/>
  <c r="X542" i="4"/>
  <c r="W541" i="4"/>
  <c r="B541" i="4"/>
  <c r="X541" i="4"/>
  <c r="W540" i="4"/>
  <c r="B540" i="4"/>
  <c r="X540" i="4"/>
  <c r="W539" i="4"/>
  <c r="B539" i="4"/>
  <c r="X539" i="4"/>
  <c r="W538" i="4"/>
  <c r="B538" i="4"/>
  <c r="X538" i="4"/>
  <c r="W537" i="4"/>
  <c r="B537" i="4"/>
  <c r="X537" i="4"/>
  <c r="W536" i="4"/>
  <c r="B536" i="4"/>
  <c r="X536" i="4"/>
  <c r="W535" i="4"/>
  <c r="B535" i="4"/>
  <c r="X535" i="4"/>
  <c r="W534" i="4"/>
  <c r="B534" i="4"/>
  <c r="X534" i="4"/>
  <c r="W533" i="4"/>
  <c r="B533" i="4"/>
  <c r="X533" i="4"/>
  <c r="W532" i="4"/>
  <c r="B532" i="4"/>
  <c r="X532" i="4"/>
  <c r="W531" i="4"/>
  <c r="B531" i="4"/>
  <c r="X531" i="4"/>
  <c r="W530" i="4"/>
  <c r="B530" i="4"/>
  <c r="X530" i="4"/>
  <c r="W529" i="4"/>
  <c r="B529" i="4"/>
  <c r="X529" i="4"/>
  <c r="W528" i="4"/>
  <c r="B528" i="4"/>
  <c r="X528" i="4"/>
  <c r="W527" i="4"/>
  <c r="B527" i="4"/>
  <c r="X527" i="4"/>
  <c r="W526" i="4"/>
  <c r="B526" i="4"/>
  <c r="X526" i="4"/>
  <c r="W525" i="4"/>
  <c r="B525" i="4"/>
  <c r="X525" i="4"/>
  <c r="W524" i="4"/>
  <c r="B524" i="4"/>
  <c r="X524" i="4"/>
  <c r="W523" i="4"/>
  <c r="B523" i="4"/>
  <c r="X523" i="4"/>
  <c r="W522" i="4"/>
  <c r="B522" i="4"/>
  <c r="X522" i="4"/>
  <c r="W521" i="4"/>
  <c r="B521" i="4"/>
  <c r="X521" i="4"/>
  <c r="W520" i="4"/>
  <c r="B520" i="4"/>
  <c r="X520" i="4"/>
  <c r="W519" i="4"/>
  <c r="B519" i="4"/>
  <c r="X519" i="4"/>
  <c r="W518" i="4"/>
  <c r="B518" i="4"/>
  <c r="X518" i="4"/>
  <c r="W517" i="4"/>
  <c r="B517" i="4"/>
  <c r="X517" i="4"/>
  <c r="W516" i="4"/>
  <c r="B516" i="4"/>
  <c r="X516" i="4"/>
  <c r="W515" i="4"/>
  <c r="B515" i="4"/>
  <c r="X515" i="4"/>
  <c r="W514" i="4"/>
  <c r="B514" i="4"/>
  <c r="X514" i="4"/>
  <c r="W513" i="4"/>
  <c r="B513" i="4"/>
  <c r="X513" i="4"/>
  <c r="W512" i="4"/>
  <c r="B512" i="4"/>
  <c r="X512" i="4"/>
  <c r="W511" i="4"/>
  <c r="B511" i="4"/>
  <c r="X511" i="4"/>
  <c r="W510" i="4"/>
  <c r="B510" i="4"/>
  <c r="X510" i="4"/>
  <c r="W509" i="4"/>
  <c r="B509" i="4"/>
  <c r="X509" i="4"/>
  <c r="W508" i="4"/>
  <c r="B508" i="4"/>
  <c r="X508" i="4"/>
  <c r="W507" i="4"/>
  <c r="B507" i="4"/>
  <c r="X507" i="4"/>
  <c r="W506" i="4"/>
  <c r="B506" i="4"/>
  <c r="X506" i="4"/>
  <c r="W505" i="4"/>
  <c r="B505" i="4"/>
  <c r="X505" i="4"/>
  <c r="W504" i="4"/>
  <c r="B504" i="4"/>
  <c r="X504" i="4"/>
  <c r="W503" i="4"/>
  <c r="B503" i="4"/>
  <c r="X503" i="4"/>
  <c r="W502" i="4"/>
  <c r="B502" i="4"/>
  <c r="X502" i="4"/>
  <c r="W501" i="4"/>
  <c r="B501" i="4"/>
  <c r="X501" i="4"/>
  <c r="W500" i="4"/>
  <c r="B500" i="4"/>
  <c r="X500" i="4"/>
  <c r="W499" i="4"/>
  <c r="B499" i="4"/>
  <c r="X499" i="4"/>
  <c r="W498" i="4"/>
  <c r="B498" i="4"/>
  <c r="X498" i="4"/>
  <c r="W497" i="4"/>
  <c r="B497" i="4"/>
  <c r="X497" i="4"/>
  <c r="W496" i="4"/>
  <c r="B496" i="4"/>
  <c r="X496" i="4"/>
  <c r="W495" i="4"/>
  <c r="B495" i="4"/>
  <c r="X495" i="4"/>
  <c r="W494" i="4"/>
  <c r="B494" i="4"/>
  <c r="X494" i="4"/>
  <c r="W493" i="4"/>
  <c r="B493" i="4"/>
  <c r="X493" i="4"/>
  <c r="W492" i="4"/>
  <c r="B492" i="4"/>
  <c r="X492" i="4"/>
  <c r="W491" i="4"/>
  <c r="B491" i="4"/>
  <c r="X491" i="4"/>
  <c r="W490" i="4"/>
  <c r="B490" i="4"/>
  <c r="X490" i="4"/>
  <c r="W489" i="4"/>
  <c r="B489" i="4"/>
  <c r="X489" i="4"/>
  <c r="W488" i="4"/>
  <c r="B488" i="4"/>
  <c r="X488" i="4"/>
  <c r="W487" i="4"/>
  <c r="B487" i="4"/>
  <c r="X487" i="4"/>
  <c r="W486" i="4"/>
  <c r="B486" i="4"/>
  <c r="X486" i="4"/>
  <c r="W485" i="4"/>
  <c r="B485" i="4"/>
  <c r="X485" i="4"/>
  <c r="W484" i="4"/>
  <c r="B484" i="4"/>
  <c r="X484" i="4"/>
  <c r="W483" i="4"/>
  <c r="B483" i="4"/>
  <c r="X483" i="4"/>
  <c r="W482" i="4"/>
  <c r="B482" i="4"/>
  <c r="X482" i="4"/>
  <c r="W481" i="4"/>
  <c r="B481" i="4"/>
  <c r="X481" i="4"/>
  <c r="W480" i="4"/>
  <c r="B480" i="4"/>
  <c r="X480" i="4"/>
  <c r="W479" i="4"/>
  <c r="B479" i="4"/>
  <c r="X479" i="4"/>
  <c r="W478" i="4"/>
  <c r="B478" i="4"/>
  <c r="X478" i="4"/>
  <c r="W477" i="4"/>
  <c r="B477" i="4"/>
  <c r="X477" i="4"/>
  <c r="W476" i="4"/>
  <c r="B476" i="4"/>
  <c r="X476" i="4"/>
  <c r="W475" i="4"/>
  <c r="B475" i="4"/>
  <c r="X475" i="4"/>
  <c r="W474" i="4"/>
  <c r="B474" i="4"/>
  <c r="X474" i="4"/>
  <c r="W473" i="4"/>
  <c r="B473" i="4"/>
  <c r="X473" i="4"/>
  <c r="W472" i="4"/>
  <c r="B472" i="4"/>
  <c r="X472" i="4"/>
  <c r="W471" i="4"/>
  <c r="B471" i="4"/>
  <c r="X471" i="4"/>
  <c r="W470" i="4"/>
  <c r="B470" i="4"/>
  <c r="X470" i="4"/>
  <c r="W469" i="4"/>
  <c r="B469" i="4"/>
  <c r="X469" i="4"/>
  <c r="W468" i="4"/>
  <c r="B468" i="4"/>
  <c r="X468" i="4"/>
  <c r="W467" i="4"/>
  <c r="B467" i="4"/>
  <c r="X467" i="4"/>
  <c r="W466" i="4"/>
  <c r="B466" i="4"/>
  <c r="X466" i="4"/>
  <c r="W465" i="4"/>
  <c r="B465" i="4"/>
  <c r="X465" i="4"/>
  <c r="W464" i="4"/>
  <c r="B464" i="4"/>
  <c r="X464" i="4"/>
  <c r="W463" i="4"/>
  <c r="B463" i="4"/>
  <c r="X463" i="4"/>
  <c r="W462" i="4"/>
  <c r="B462" i="4"/>
  <c r="X462" i="4"/>
  <c r="W461" i="4"/>
  <c r="B461" i="4"/>
  <c r="X461" i="4"/>
  <c r="W460" i="4"/>
  <c r="B460" i="4"/>
  <c r="X460" i="4"/>
  <c r="W459" i="4"/>
  <c r="B459" i="4"/>
  <c r="X459" i="4"/>
  <c r="W458" i="4"/>
  <c r="B458" i="4"/>
  <c r="X458" i="4"/>
  <c r="W457" i="4"/>
  <c r="B457" i="4"/>
  <c r="X457" i="4"/>
  <c r="W456" i="4"/>
  <c r="B456" i="4"/>
  <c r="X456" i="4"/>
  <c r="W455" i="4"/>
  <c r="B455" i="4"/>
  <c r="X455" i="4"/>
  <c r="W454" i="4"/>
  <c r="B454" i="4"/>
  <c r="X454" i="4"/>
  <c r="W453" i="4"/>
  <c r="B453" i="4"/>
  <c r="X453" i="4"/>
  <c r="W452" i="4"/>
  <c r="B452" i="4"/>
  <c r="X452" i="4"/>
  <c r="W451" i="4"/>
  <c r="B451" i="4"/>
  <c r="X451" i="4"/>
  <c r="W450" i="4"/>
  <c r="B450" i="4"/>
  <c r="X450" i="4"/>
  <c r="W449" i="4"/>
  <c r="B449" i="4"/>
  <c r="X449" i="4"/>
  <c r="W448" i="4"/>
  <c r="B448" i="4"/>
  <c r="X448" i="4"/>
  <c r="W447" i="4"/>
  <c r="B447" i="4"/>
  <c r="X447" i="4"/>
  <c r="W446" i="4"/>
  <c r="B446" i="4"/>
  <c r="X446" i="4"/>
  <c r="W445" i="4"/>
  <c r="B445" i="4"/>
  <c r="X445" i="4"/>
  <c r="W444" i="4"/>
  <c r="B444" i="4"/>
  <c r="X444" i="4"/>
  <c r="W443" i="4"/>
  <c r="B443" i="4"/>
  <c r="X443" i="4"/>
  <c r="W442" i="4"/>
  <c r="B442" i="4"/>
  <c r="X442" i="4"/>
  <c r="W441" i="4"/>
  <c r="B441" i="4"/>
  <c r="X441" i="4"/>
  <c r="W440" i="4"/>
  <c r="B440" i="4"/>
  <c r="X440" i="4"/>
  <c r="W439" i="4"/>
  <c r="B439" i="4"/>
  <c r="X439" i="4"/>
  <c r="W438" i="4"/>
  <c r="B438" i="4"/>
  <c r="X438" i="4"/>
  <c r="W437" i="4"/>
  <c r="B437" i="4"/>
  <c r="X437" i="4"/>
  <c r="W436" i="4"/>
  <c r="B436" i="4"/>
  <c r="X436" i="4"/>
  <c r="W435" i="4"/>
  <c r="B435" i="4"/>
  <c r="X435" i="4"/>
  <c r="W434" i="4"/>
  <c r="B434" i="4"/>
  <c r="X434" i="4"/>
  <c r="W433" i="4"/>
  <c r="B433" i="4"/>
  <c r="X433" i="4"/>
  <c r="W432" i="4"/>
  <c r="B432" i="4"/>
  <c r="X432" i="4"/>
  <c r="W431" i="4"/>
  <c r="B431" i="4"/>
  <c r="X431" i="4"/>
  <c r="W430" i="4"/>
  <c r="B430" i="4"/>
  <c r="X430" i="4"/>
  <c r="W429" i="4"/>
  <c r="B429" i="4"/>
  <c r="X429" i="4"/>
  <c r="W428" i="4"/>
  <c r="B428" i="4"/>
  <c r="X428" i="4"/>
  <c r="W427" i="4"/>
  <c r="B427" i="4"/>
  <c r="X427" i="4"/>
  <c r="W426" i="4"/>
  <c r="B426" i="4"/>
  <c r="X426" i="4"/>
  <c r="W425" i="4"/>
  <c r="B425" i="4"/>
  <c r="X425" i="4"/>
  <c r="W424" i="4"/>
  <c r="B424" i="4"/>
  <c r="X424" i="4"/>
  <c r="W423" i="4"/>
  <c r="B423" i="4"/>
  <c r="X423" i="4"/>
  <c r="W422" i="4"/>
  <c r="B422" i="4"/>
  <c r="X422" i="4"/>
  <c r="W421" i="4"/>
  <c r="B421" i="4"/>
  <c r="X421" i="4"/>
  <c r="W420" i="4"/>
  <c r="B420" i="4"/>
  <c r="X420" i="4"/>
  <c r="W419" i="4"/>
  <c r="B419" i="4"/>
  <c r="X419" i="4"/>
  <c r="W418" i="4"/>
  <c r="B418" i="4"/>
  <c r="X418" i="4"/>
  <c r="W417" i="4"/>
  <c r="B417" i="4"/>
  <c r="X417" i="4"/>
  <c r="W416" i="4"/>
  <c r="B416" i="4"/>
  <c r="X416" i="4"/>
  <c r="W415" i="4"/>
  <c r="B415" i="4"/>
  <c r="X415" i="4"/>
  <c r="W414" i="4"/>
  <c r="B414" i="4"/>
  <c r="X414" i="4"/>
  <c r="W413" i="4"/>
  <c r="B413" i="4"/>
  <c r="X413" i="4"/>
  <c r="W412" i="4"/>
  <c r="B412" i="4"/>
  <c r="X412" i="4"/>
  <c r="W411" i="4"/>
  <c r="B411" i="4"/>
  <c r="X411" i="4"/>
  <c r="W410" i="4"/>
  <c r="B410" i="4"/>
  <c r="X410" i="4"/>
  <c r="W409" i="4"/>
  <c r="B409" i="4"/>
  <c r="X409" i="4"/>
  <c r="W408" i="4"/>
  <c r="B408" i="4"/>
  <c r="X408" i="4"/>
  <c r="W407" i="4"/>
  <c r="B407" i="4"/>
  <c r="X407" i="4"/>
  <c r="W406" i="4"/>
  <c r="B406" i="4"/>
  <c r="X406" i="4"/>
  <c r="W405" i="4"/>
  <c r="B405" i="4"/>
  <c r="X405" i="4"/>
  <c r="W404" i="4"/>
  <c r="B404" i="4"/>
  <c r="X404" i="4"/>
  <c r="W403" i="4"/>
  <c r="B403" i="4"/>
  <c r="X403" i="4"/>
  <c r="W402" i="4"/>
  <c r="B402" i="4"/>
  <c r="X402" i="4"/>
  <c r="W401" i="4"/>
  <c r="B401" i="4"/>
  <c r="X401" i="4"/>
  <c r="W400" i="4"/>
  <c r="B400" i="4"/>
  <c r="X400" i="4"/>
  <c r="W399" i="4"/>
  <c r="B399" i="4"/>
  <c r="X399" i="4"/>
  <c r="W398" i="4"/>
  <c r="B398" i="4"/>
  <c r="X398" i="4"/>
  <c r="W397" i="4"/>
  <c r="B397" i="4"/>
  <c r="X397" i="4"/>
  <c r="W396" i="4"/>
  <c r="B396" i="4"/>
  <c r="X396" i="4"/>
  <c r="W395" i="4"/>
  <c r="B395" i="4"/>
  <c r="X395" i="4"/>
  <c r="W394" i="4"/>
  <c r="B394" i="4"/>
  <c r="X394" i="4"/>
  <c r="W393" i="4"/>
  <c r="B393" i="4"/>
  <c r="X393" i="4"/>
  <c r="W392" i="4"/>
  <c r="B392" i="4"/>
  <c r="X392" i="4"/>
  <c r="W391" i="4"/>
  <c r="B391" i="4"/>
  <c r="X391" i="4"/>
  <c r="W390" i="4"/>
  <c r="B390" i="4"/>
  <c r="X390" i="4"/>
  <c r="W389" i="4"/>
  <c r="B389" i="4"/>
  <c r="X389" i="4"/>
  <c r="W388" i="4"/>
  <c r="B388" i="4"/>
  <c r="X388" i="4"/>
  <c r="W387" i="4"/>
  <c r="B387" i="4"/>
  <c r="X387" i="4"/>
  <c r="W386" i="4"/>
  <c r="B386" i="4"/>
  <c r="X386" i="4"/>
  <c r="W385" i="4"/>
  <c r="B385" i="4"/>
  <c r="X385" i="4"/>
  <c r="W384" i="4"/>
  <c r="B384" i="4"/>
  <c r="X384" i="4"/>
  <c r="W383" i="4"/>
  <c r="B383" i="4"/>
  <c r="X383" i="4"/>
  <c r="W382" i="4"/>
  <c r="B382" i="4"/>
  <c r="X382" i="4"/>
  <c r="W381" i="4"/>
  <c r="B381" i="4"/>
  <c r="X381" i="4"/>
  <c r="W380" i="4"/>
  <c r="B380" i="4"/>
  <c r="X380" i="4"/>
  <c r="W379" i="4"/>
  <c r="B379" i="4"/>
  <c r="X379" i="4"/>
  <c r="W378" i="4"/>
  <c r="B378" i="4"/>
  <c r="X378" i="4"/>
  <c r="W377" i="4"/>
  <c r="B377" i="4"/>
  <c r="X377" i="4"/>
  <c r="W376" i="4"/>
  <c r="B376" i="4"/>
  <c r="X376" i="4"/>
  <c r="W375" i="4"/>
  <c r="B375" i="4"/>
  <c r="X375" i="4"/>
  <c r="W374" i="4"/>
  <c r="B374" i="4"/>
  <c r="X374" i="4"/>
  <c r="W373" i="4"/>
  <c r="B373" i="4"/>
  <c r="X373" i="4"/>
  <c r="W372" i="4"/>
  <c r="B372" i="4"/>
  <c r="X372" i="4"/>
  <c r="W371" i="4"/>
  <c r="B371" i="4"/>
  <c r="X371" i="4"/>
  <c r="W370" i="4"/>
  <c r="B370" i="4"/>
  <c r="X370" i="4"/>
  <c r="W369" i="4"/>
  <c r="B369" i="4"/>
  <c r="X369" i="4"/>
  <c r="W368" i="4"/>
  <c r="B368" i="4"/>
  <c r="X368" i="4"/>
  <c r="W367" i="4"/>
  <c r="B367" i="4"/>
  <c r="X367" i="4"/>
  <c r="W366" i="4"/>
  <c r="B366" i="4"/>
  <c r="X366" i="4"/>
  <c r="W365" i="4"/>
  <c r="B365" i="4"/>
  <c r="X365" i="4"/>
  <c r="W364" i="4"/>
  <c r="B364" i="4"/>
  <c r="X364" i="4"/>
  <c r="W363" i="4"/>
  <c r="B363" i="4"/>
  <c r="X363" i="4"/>
  <c r="W362" i="4"/>
  <c r="B362" i="4"/>
  <c r="X362" i="4"/>
  <c r="W361" i="4"/>
  <c r="B361" i="4"/>
  <c r="X361" i="4"/>
  <c r="W360" i="4"/>
  <c r="B360" i="4"/>
  <c r="X360" i="4"/>
  <c r="W359" i="4"/>
  <c r="B359" i="4"/>
  <c r="X359" i="4"/>
  <c r="W358" i="4"/>
  <c r="B358" i="4"/>
  <c r="X358" i="4"/>
  <c r="W357" i="4"/>
  <c r="B357" i="4"/>
  <c r="X357" i="4"/>
  <c r="W356" i="4"/>
  <c r="B356" i="4"/>
  <c r="X356" i="4"/>
  <c r="W355" i="4"/>
  <c r="B355" i="4"/>
  <c r="X355" i="4"/>
  <c r="W354" i="4"/>
  <c r="B354" i="4"/>
  <c r="X354" i="4"/>
  <c r="W353" i="4"/>
  <c r="B353" i="4"/>
  <c r="X353" i="4"/>
  <c r="W352" i="4"/>
  <c r="B352" i="4"/>
  <c r="X352" i="4"/>
  <c r="W351" i="4"/>
  <c r="B351" i="4"/>
  <c r="X351" i="4"/>
  <c r="W350" i="4"/>
  <c r="B350" i="4"/>
  <c r="X350" i="4"/>
  <c r="W349" i="4"/>
  <c r="B349" i="4"/>
  <c r="X349" i="4"/>
  <c r="W348" i="4"/>
  <c r="B348" i="4"/>
  <c r="X348" i="4"/>
  <c r="W347" i="4"/>
  <c r="B347" i="4"/>
  <c r="X347" i="4"/>
  <c r="W346" i="4"/>
  <c r="B346" i="4"/>
  <c r="X346" i="4"/>
  <c r="W345" i="4"/>
  <c r="B345" i="4"/>
  <c r="X345" i="4"/>
  <c r="W344" i="4"/>
  <c r="B344" i="4"/>
  <c r="X344" i="4"/>
  <c r="W343" i="4"/>
  <c r="B343" i="4"/>
  <c r="X343" i="4"/>
  <c r="W342" i="4"/>
  <c r="B342" i="4"/>
  <c r="X342" i="4"/>
  <c r="W341" i="4"/>
  <c r="B341" i="4"/>
  <c r="X341" i="4"/>
  <c r="W340" i="4"/>
  <c r="B340" i="4"/>
  <c r="X340" i="4"/>
  <c r="W339" i="4"/>
  <c r="B339" i="4"/>
  <c r="X339" i="4"/>
  <c r="W338" i="4"/>
  <c r="B338" i="4"/>
  <c r="X338" i="4"/>
  <c r="W337" i="4"/>
  <c r="B337" i="4"/>
  <c r="X337" i="4"/>
  <c r="W336" i="4"/>
  <c r="B336" i="4"/>
  <c r="X336" i="4"/>
  <c r="W335" i="4"/>
  <c r="B335" i="4"/>
  <c r="X335" i="4"/>
  <c r="W334" i="4"/>
  <c r="B334" i="4"/>
  <c r="X334" i="4"/>
  <c r="W333" i="4"/>
  <c r="B333" i="4"/>
  <c r="X333" i="4"/>
  <c r="W332" i="4"/>
  <c r="B332" i="4"/>
  <c r="X332" i="4"/>
  <c r="W331" i="4"/>
  <c r="B331" i="4"/>
  <c r="X331" i="4"/>
  <c r="W330" i="4"/>
  <c r="B330" i="4"/>
  <c r="X330" i="4"/>
  <c r="W329" i="4"/>
  <c r="B329" i="4"/>
  <c r="X329" i="4"/>
  <c r="W328" i="4"/>
  <c r="B328" i="4"/>
  <c r="X328" i="4"/>
  <c r="W327" i="4"/>
  <c r="B327" i="4"/>
  <c r="X327" i="4"/>
  <c r="W326" i="4"/>
  <c r="B326" i="4"/>
  <c r="X326" i="4"/>
  <c r="W325" i="4"/>
  <c r="B325" i="4"/>
  <c r="X325" i="4"/>
  <c r="W324" i="4"/>
  <c r="B324" i="4"/>
  <c r="X324" i="4"/>
  <c r="W323" i="4"/>
  <c r="B323" i="4"/>
  <c r="X323" i="4"/>
  <c r="W322" i="4"/>
  <c r="B322" i="4"/>
  <c r="X322" i="4"/>
  <c r="W321" i="4"/>
  <c r="B321" i="4"/>
  <c r="X321" i="4"/>
  <c r="W320" i="4"/>
  <c r="B320" i="4"/>
  <c r="X320" i="4"/>
  <c r="W319" i="4"/>
  <c r="B319" i="4"/>
  <c r="X319" i="4"/>
  <c r="W318" i="4"/>
  <c r="B318" i="4"/>
  <c r="X318" i="4"/>
  <c r="W317" i="4"/>
  <c r="B317" i="4"/>
  <c r="X317" i="4"/>
  <c r="W316" i="4"/>
  <c r="B316" i="4"/>
  <c r="X316" i="4"/>
  <c r="W315" i="4"/>
  <c r="B315" i="4"/>
  <c r="X315" i="4"/>
  <c r="W314" i="4"/>
  <c r="B314" i="4"/>
  <c r="X314" i="4"/>
  <c r="W313" i="4"/>
  <c r="B313" i="4"/>
  <c r="X313" i="4"/>
  <c r="W312" i="4"/>
  <c r="B312" i="4"/>
  <c r="X312" i="4"/>
  <c r="W311" i="4"/>
  <c r="B311" i="4"/>
  <c r="X311" i="4"/>
  <c r="W310" i="4"/>
  <c r="B310" i="4"/>
  <c r="X310" i="4"/>
  <c r="W309" i="4"/>
  <c r="B309" i="4"/>
  <c r="X309" i="4"/>
  <c r="W308" i="4"/>
  <c r="B308" i="4"/>
  <c r="X308" i="4"/>
  <c r="W307" i="4"/>
  <c r="B307" i="4"/>
  <c r="X307" i="4"/>
  <c r="W306" i="4"/>
  <c r="B306" i="4"/>
  <c r="X306" i="4"/>
  <c r="W305" i="4"/>
  <c r="B305" i="4"/>
  <c r="X305" i="4"/>
  <c r="W304" i="4"/>
  <c r="B304" i="4"/>
  <c r="X304" i="4"/>
  <c r="W303" i="4"/>
  <c r="B303" i="4"/>
  <c r="X303" i="4"/>
  <c r="W302" i="4"/>
  <c r="B302" i="4"/>
  <c r="X302" i="4"/>
  <c r="W301" i="4"/>
  <c r="B301" i="4"/>
  <c r="X301" i="4"/>
  <c r="W300" i="4"/>
  <c r="B300" i="4"/>
  <c r="X300" i="4"/>
  <c r="W299" i="4"/>
  <c r="B299" i="4"/>
  <c r="X299" i="4"/>
  <c r="W298" i="4"/>
  <c r="B298" i="4"/>
  <c r="X298" i="4"/>
  <c r="W297" i="4"/>
  <c r="B297" i="4"/>
  <c r="X297" i="4"/>
  <c r="W296" i="4"/>
  <c r="B296" i="4"/>
  <c r="X296" i="4"/>
  <c r="W295" i="4"/>
  <c r="B295" i="4"/>
  <c r="X295" i="4"/>
  <c r="W294" i="4"/>
  <c r="B294" i="4"/>
  <c r="X294" i="4"/>
  <c r="W293" i="4"/>
  <c r="B293" i="4"/>
  <c r="X293" i="4"/>
  <c r="W292" i="4"/>
  <c r="B292" i="4"/>
  <c r="X292" i="4"/>
  <c r="W291" i="4"/>
  <c r="B291" i="4"/>
  <c r="X291" i="4"/>
  <c r="W290" i="4"/>
  <c r="B290" i="4"/>
  <c r="X290" i="4"/>
  <c r="W289" i="4"/>
  <c r="B289" i="4"/>
  <c r="X289" i="4"/>
  <c r="W288" i="4"/>
  <c r="B288" i="4"/>
  <c r="X288" i="4"/>
  <c r="W287" i="4"/>
  <c r="B287" i="4"/>
  <c r="X287" i="4"/>
  <c r="W286" i="4"/>
  <c r="B286" i="4"/>
  <c r="X286" i="4"/>
  <c r="W285" i="4"/>
  <c r="B285" i="4"/>
  <c r="X285" i="4"/>
  <c r="W284" i="4"/>
  <c r="B284" i="4"/>
  <c r="X284" i="4"/>
  <c r="W283" i="4"/>
  <c r="B283" i="4"/>
  <c r="X283" i="4"/>
  <c r="W282" i="4"/>
  <c r="B282" i="4"/>
  <c r="X282" i="4"/>
  <c r="W281" i="4"/>
  <c r="B281" i="4"/>
  <c r="X281" i="4"/>
  <c r="W280" i="4"/>
  <c r="B280" i="4"/>
  <c r="X280" i="4"/>
  <c r="W279" i="4"/>
  <c r="B279" i="4"/>
  <c r="X279" i="4"/>
  <c r="W278" i="4"/>
  <c r="B278" i="4"/>
  <c r="X278" i="4"/>
  <c r="W277" i="4"/>
  <c r="B277" i="4"/>
  <c r="X277" i="4"/>
  <c r="W276" i="4"/>
  <c r="B276" i="4"/>
  <c r="X276" i="4"/>
  <c r="W275" i="4"/>
  <c r="B275" i="4"/>
  <c r="X275" i="4"/>
  <c r="W274" i="4"/>
  <c r="B274" i="4"/>
  <c r="X274" i="4"/>
  <c r="W273" i="4"/>
  <c r="B273" i="4"/>
  <c r="X273" i="4"/>
  <c r="W272" i="4"/>
  <c r="B272" i="4"/>
  <c r="X272" i="4"/>
  <c r="W271" i="4"/>
  <c r="B271" i="4"/>
  <c r="X271" i="4"/>
  <c r="W270" i="4"/>
  <c r="B270" i="4"/>
  <c r="X270" i="4"/>
  <c r="W269" i="4"/>
  <c r="B269" i="4"/>
  <c r="X269" i="4"/>
  <c r="W268" i="4"/>
  <c r="B268" i="4"/>
  <c r="X268" i="4"/>
  <c r="W267" i="4"/>
  <c r="B267" i="4"/>
  <c r="X267" i="4"/>
  <c r="W266" i="4"/>
  <c r="B266" i="4"/>
  <c r="X266" i="4"/>
  <c r="W265" i="4"/>
  <c r="B265" i="4"/>
  <c r="X265" i="4"/>
  <c r="W264" i="4"/>
  <c r="B264" i="4"/>
  <c r="X264" i="4"/>
  <c r="W263" i="4"/>
  <c r="B263" i="4"/>
  <c r="X263" i="4"/>
  <c r="W262" i="4"/>
  <c r="B262" i="4"/>
  <c r="X262" i="4"/>
  <c r="W261" i="4"/>
  <c r="B261" i="4"/>
  <c r="X261" i="4"/>
  <c r="W260" i="4"/>
  <c r="B260" i="4"/>
  <c r="X260" i="4"/>
  <c r="W259" i="4"/>
  <c r="B259" i="4"/>
  <c r="X259" i="4"/>
  <c r="W258" i="4"/>
  <c r="B258" i="4"/>
  <c r="X258" i="4"/>
  <c r="W257" i="4"/>
  <c r="B257" i="4"/>
  <c r="X257" i="4"/>
  <c r="W256" i="4"/>
  <c r="B256" i="4"/>
  <c r="X256" i="4"/>
  <c r="W255" i="4"/>
  <c r="B255" i="4"/>
  <c r="X255" i="4"/>
  <c r="W254" i="4"/>
  <c r="B254" i="4"/>
  <c r="X254" i="4"/>
  <c r="W253" i="4"/>
  <c r="B253" i="4"/>
  <c r="X253" i="4"/>
  <c r="W252" i="4"/>
  <c r="B252" i="4"/>
  <c r="X252" i="4"/>
  <c r="W251" i="4"/>
  <c r="B251" i="4"/>
  <c r="X251" i="4"/>
  <c r="W250" i="4"/>
  <c r="B250" i="4"/>
  <c r="X250" i="4"/>
  <c r="W249" i="4"/>
  <c r="B249" i="4"/>
  <c r="X249" i="4"/>
  <c r="W248" i="4"/>
  <c r="B248" i="4"/>
  <c r="X248" i="4"/>
  <c r="W247" i="4"/>
  <c r="B247" i="4"/>
  <c r="X247" i="4"/>
  <c r="W246" i="4"/>
  <c r="B246" i="4"/>
  <c r="X246" i="4"/>
  <c r="W245" i="4"/>
  <c r="B245" i="4"/>
  <c r="X245" i="4"/>
  <c r="W244" i="4"/>
  <c r="B244" i="4"/>
  <c r="X244" i="4"/>
  <c r="W243" i="4"/>
  <c r="B243" i="4"/>
  <c r="X243" i="4"/>
  <c r="W242" i="4"/>
  <c r="B242" i="4"/>
  <c r="X242" i="4"/>
  <c r="W241" i="4"/>
  <c r="B241" i="4"/>
  <c r="X241" i="4"/>
  <c r="W240" i="4"/>
  <c r="B240" i="4"/>
  <c r="X240" i="4"/>
  <c r="W239" i="4"/>
  <c r="B239" i="4"/>
  <c r="X239" i="4"/>
  <c r="W238" i="4"/>
  <c r="B238" i="4"/>
  <c r="X238" i="4"/>
  <c r="W237" i="4"/>
  <c r="B237" i="4"/>
  <c r="X237" i="4"/>
  <c r="W236" i="4"/>
  <c r="B236" i="4"/>
  <c r="X236" i="4"/>
  <c r="W235" i="4"/>
  <c r="B235" i="4"/>
  <c r="X235" i="4"/>
  <c r="W234" i="4"/>
  <c r="B234" i="4"/>
  <c r="X234" i="4"/>
  <c r="W233" i="4"/>
  <c r="B233" i="4"/>
  <c r="X233" i="4"/>
  <c r="W232" i="4"/>
  <c r="B232" i="4"/>
  <c r="X232" i="4"/>
  <c r="W231" i="4"/>
  <c r="B231" i="4"/>
  <c r="X231" i="4"/>
  <c r="W230" i="4"/>
  <c r="B230" i="4"/>
  <c r="X230" i="4"/>
  <c r="W229" i="4"/>
  <c r="B229" i="4"/>
  <c r="X229" i="4"/>
  <c r="W228" i="4"/>
  <c r="B228" i="4"/>
  <c r="X228" i="4"/>
  <c r="W227" i="4"/>
  <c r="B227" i="4"/>
  <c r="X227" i="4"/>
  <c r="W226" i="4"/>
  <c r="B226" i="4"/>
  <c r="X226" i="4"/>
  <c r="W225" i="4"/>
  <c r="B225" i="4"/>
  <c r="X225" i="4"/>
  <c r="W224" i="4"/>
  <c r="B224" i="4"/>
  <c r="X224" i="4"/>
  <c r="W223" i="4"/>
  <c r="B223" i="4"/>
  <c r="X223" i="4"/>
  <c r="W222" i="4"/>
  <c r="B222" i="4"/>
  <c r="X222" i="4"/>
  <c r="W221" i="4"/>
  <c r="B221" i="4"/>
  <c r="X221" i="4"/>
  <c r="W220" i="4"/>
  <c r="B220" i="4"/>
  <c r="X220" i="4"/>
  <c r="W219" i="4"/>
  <c r="B219" i="4"/>
  <c r="X219" i="4"/>
  <c r="W218" i="4"/>
  <c r="B218" i="4"/>
  <c r="X218" i="4"/>
  <c r="W217" i="4"/>
  <c r="B217" i="4"/>
  <c r="X217" i="4"/>
  <c r="W216" i="4"/>
  <c r="B216" i="4"/>
  <c r="X216" i="4"/>
  <c r="W215" i="4"/>
  <c r="B215" i="4"/>
  <c r="X215" i="4"/>
  <c r="W214" i="4"/>
  <c r="B214" i="4"/>
  <c r="X214" i="4"/>
  <c r="W213" i="4"/>
  <c r="B213" i="4"/>
  <c r="X213" i="4"/>
  <c r="W212" i="4"/>
  <c r="B212" i="4"/>
  <c r="X212" i="4"/>
  <c r="W211" i="4"/>
  <c r="B211" i="4"/>
  <c r="X211" i="4"/>
  <c r="W210" i="4"/>
  <c r="B210" i="4"/>
  <c r="X210" i="4"/>
  <c r="W209" i="4"/>
  <c r="B209" i="4"/>
  <c r="X209" i="4"/>
  <c r="W208" i="4"/>
  <c r="B208" i="4"/>
  <c r="X208" i="4"/>
  <c r="W207" i="4"/>
  <c r="B207" i="4"/>
  <c r="X207" i="4"/>
  <c r="W206" i="4"/>
  <c r="B206" i="4"/>
  <c r="X206" i="4"/>
  <c r="W205" i="4"/>
  <c r="B205" i="4"/>
  <c r="X205" i="4"/>
  <c r="W204" i="4"/>
  <c r="B204" i="4"/>
  <c r="X204" i="4"/>
  <c r="W203" i="4"/>
  <c r="B203" i="4"/>
  <c r="X203" i="4"/>
  <c r="W202" i="4"/>
  <c r="B202" i="4"/>
  <c r="X202" i="4"/>
  <c r="W201" i="4"/>
  <c r="B201" i="4"/>
  <c r="X201" i="4"/>
  <c r="W200" i="4"/>
  <c r="B200" i="4"/>
  <c r="X200" i="4"/>
  <c r="W199" i="4"/>
  <c r="B199" i="4"/>
  <c r="X199" i="4"/>
  <c r="W198" i="4"/>
  <c r="B198" i="4"/>
  <c r="X198" i="4"/>
  <c r="W197" i="4"/>
  <c r="B197" i="4"/>
  <c r="X197" i="4"/>
  <c r="W196" i="4"/>
  <c r="B196" i="4"/>
  <c r="X196" i="4"/>
  <c r="W195" i="4"/>
  <c r="B195" i="4"/>
  <c r="X195" i="4"/>
  <c r="W194" i="4"/>
  <c r="B194" i="4"/>
  <c r="X194" i="4"/>
  <c r="W193" i="4"/>
  <c r="B193" i="4"/>
  <c r="X193" i="4"/>
  <c r="W192" i="4"/>
  <c r="B192" i="4"/>
  <c r="X192" i="4"/>
  <c r="W191" i="4"/>
  <c r="B191" i="4"/>
  <c r="X191" i="4"/>
  <c r="W190" i="4"/>
  <c r="B190" i="4"/>
  <c r="X190" i="4"/>
  <c r="W189" i="4"/>
  <c r="B189" i="4"/>
  <c r="X189" i="4"/>
  <c r="W188" i="4"/>
  <c r="B188" i="4"/>
  <c r="X188" i="4"/>
  <c r="W187" i="4"/>
  <c r="B187" i="4"/>
  <c r="X187" i="4"/>
  <c r="W186" i="4"/>
  <c r="B186" i="4"/>
  <c r="X186" i="4"/>
  <c r="W185" i="4"/>
  <c r="B185" i="4"/>
  <c r="X185" i="4"/>
  <c r="W184" i="4"/>
  <c r="B184" i="4"/>
  <c r="X184" i="4"/>
  <c r="W183" i="4"/>
  <c r="B183" i="4"/>
  <c r="X183" i="4"/>
  <c r="W182" i="4"/>
  <c r="B182" i="4"/>
  <c r="X182" i="4"/>
  <c r="W181" i="4"/>
  <c r="B181" i="4"/>
  <c r="X181" i="4"/>
  <c r="W180" i="4"/>
  <c r="B180" i="4"/>
  <c r="X180" i="4"/>
  <c r="W179" i="4"/>
  <c r="B179" i="4"/>
  <c r="X179" i="4"/>
  <c r="W178" i="4"/>
  <c r="B178" i="4"/>
  <c r="X178" i="4"/>
  <c r="W177" i="4"/>
  <c r="B177" i="4"/>
  <c r="X177" i="4"/>
  <c r="W176" i="4"/>
  <c r="B176" i="4"/>
  <c r="X176" i="4"/>
  <c r="W175" i="4"/>
  <c r="B175" i="4"/>
  <c r="X175" i="4"/>
  <c r="W174" i="4"/>
  <c r="B174" i="4"/>
  <c r="X174" i="4"/>
  <c r="W173" i="4"/>
  <c r="B173" i="4"/>
  <c r="X173" i="4"/>
  <c r="W172" i="4"/>
  <c r="B172" i="4"/>
  <c r="X172" i="4"/>
  <c r="W171" i="4"/>
  <c r="B171" i="4"/>
  <c r="X171" i="4"/>
  <c r="W170" i="4"/>
  <c r="B170" i="4"/>
  <c r="X170" i="4"/>
  <c r="W169" i="4"/>
  <c r="B169" i="4"/>
  <c r="X169" i="4"/>
  <c r="W168" i="4"/>
  <c r="B168" i="4"/>
  <c r="X168" i="4"/>
  <c r="W167" i="4"/>
  <c r="B167" i="4"/>
  <c r="X167" i="4"/>
  <c r="W166" i="4"/>
  <c r="B166" i="4"/>
  <c r="X166" i="4"/>
  <c r="W165" i="4"/>
  <c r="B165" i="4"/>
  <c r="X165" i="4"/>
  <c r="W164" i="4"/>
  <c r="B164" i="4"/>
  <c r="X164" i="4"/>
  <c r="W163" i="4"/>
  <c r="B163" i="4"/>
  <c r="X163" i="4"/>
  <c r="W162" i="4"/>
  <c r="B162" i="4"/>
  <c r="X162" i="4"/>
  <c r="W161" i="4"/>
  <c r="B161" i="4"/>
  <c r="X161" i="4"/>
  <c r="W160" i="4"/>
  <c r="B160" i="4"/>
  <c r="X160" i="4"/>
  <c r="W159" i="4"/>
  <c r="B159" i="4"/>
  <c r="X159" i="4"/>
  <c r="W158" i="4"/>
  <c r="B158" i="4"/>
  <c r="X158" i="4"/>
  <c r="W157" i="4"/>
  <c r="B157" i="4"/>
  <c r="X157" i="4"/>
  <c r="W156" i="4"/>
  <c r="B156" i="4"/>
  <c r="X156" i="4"/>
  <c r="W155" i="4"/>
  <c r="B155" i="4"/>
  <c r="X155" i="4"/>
  <c r="W154" i="4"/>
  <c r="B154" i="4"/>
  <c r="X154" i="4"/>
  <c r="W153" i="4"/>
  <c r="B153" i="4"/>
  <c r="X153" i="4"/>
  <c r="W152" i="4"/>
  <c r="B152" i="4"/>
  <c r="X152" i="4"/>
  <c r="W151" i="4"/>
  <c r="B151" i="4"/>
  <c r="X151" i="4"/>
  <c r="W150" i="4"/>
  <c r="B150" i="4"/>
  <c r="X150" i="4"/>
  <c r="W149" i="4"/>
  <c r="B149" i="4"/>
  <c r="X149" i="4"/>
  <c r="W148" i="4"/>
  <c r="B148" i="4"/>
  <c r="X148" i="4"/>
  <c r="W147" i="4"/>
  <c r="B147" i="4"/>
  <c r="X147" i="4"/>
  <c r="W146" i="4"/>
  <c r="B146" i="4"/>
  <c r="X146" i="4"/>
  <c r="W145" i="4"/>
  <c r="B145" i="4"/>
  <c r="X145" i="4"/>
  <c r="W144" i="4"/>
  <c r="B144" i="4"/>
  <c r="X144" i="4"/>
  <c r="W143" i="4"/>
  <c r="B143" i="4"/>
  <c r="X143" i="4"/>
  <c r="W142" i="4"/>
  <c r="B142" i="4"/>
  <c r="X142" i="4"/>
  <c r="W141" i="4"/>
  <c r="B141" i="4"/>
  <c r="X141" i="4"/>
  <c r="W140" i="4"/>
  <c r="B140" i="4"/>
  <c r="X140" i="4"/>
  <c r="W139" i="4"/>
  <c r="B139" i="4"/>
  <c r="X139" i="4"/>
  <c r="W138" i="4"/>
  <c r="B138" i="4"/>
  <c r="X138" i="4"/>
  <c r="W137" i="4"/>
  <c r="B137" i="4"/>
  <c r="X137" i="4"/>
  <c r="W136" i="4"/>
  <c r="B136" i="4"/>
  <c r="X136" i="4"/>
  <c r="W135" i="4"/>
  <c r="B135" i="4"/>
  <c r="X135" i="4"/>
  <c r="W134" i="4"/>
  <c r="B134" i="4"/>
  <c r="X134" i="4"/>
  <c r="W133" i="4"/>
  <c r="B133" i="4"/>
  <c r="X133" i="4"/>
  <c r="W132" i="4"/>
  <c r="B132" i="4"/>
  <c r="X132" i="4"/>
  <c r="W131" i="4"/>
  <c r="B131" i="4"/>
  <c r="X131" i="4"/>
  <c r="W130" i="4"/>
  <c r="B130" i="4"/>
  <c r="X130" i="4"/>
  <c r="W129" i="4"/>
  <c r="B129" i="4"/>
  <c r="X129" i="4"/>
  <c r="W128" i="4"/>
  <c r="B128" i="4"/>
  <c r="X128" i="4"/>
  <c r="W127" i="4"/>
  <c r="B127" i="4"/>
  <c r="X127" i="4"/>
  <c r="W126" i="4"/>
  <c r="B126" i="4"/>
  <c r="X126" i="4"/>
  <c r="W125" i="4"/>
  <c r="B125" i="4"/>
  <c r="X125" i="4"/>
  <c r="W124" i="4"/>
  <c r="B124" i="4"/>
  <c r="X124" i="4"/>
  <c r="W123" i="4"/>
  <c r="B123" i="4"/>
  <c r="X123" i="4"/>
  <c r="W122" i="4"/>
  <c r="B122" i="4"/>
  <c r="X122" i="4"/>
  <c r="W121" i="4"/>
  <c r="B121" i="4"/>
  <c r="X121" i="4"/>
  <c r="W120" i="4"/>
  <c r="B120" i="4"/>
  <c r="X120" i="4"/>
  <c r="W119" i="4"/>
  <c r="B119" i="4"/>
  <c r="X119" i="4"/>
  <c r="W118" i="4"/>
  <c r="B118" i="4"/>
  <c r="X118" i="4"/>
  <c r="W117" i="4"/>
  <c r="B117" i="4"/>
  <c r="X117" i="4"/>
  <c r="W116" i="4"/>
  <c r="B116" i="4"/>
  <c r="X116" i="4"/>
  <c r="W115" i="4"/>
  <c r="B115" i="4"/>
  <c r="X115" i="4"/>
  <c r="W114" i="4"/>
  <c r="B114" i="4"/>
  <c r="X114" i="4"/>
  <c r="W113" i="4"/>
  <c r="B113" i="4"/>
  <c r="X113" i="4"/>
  <c r="W112" i="4"/>
  <c r="B112" i="4"/>
  <c r="X112" i="4"/>
  <c r="W111" i="4"/>
  <c r="B111" i="4"/>
  <c r="X111" i="4"/>
  <c r="W110" i="4"/>
  <c r="B110" i="4"/>
  <c r="X110" i="4"/>
  <c r="W109" i="4"/>
  <c r="B109" i="4"/>
  <c r="X109" i="4"/>
  <c r="W108" i="4"/>
  <c r="B108" i="4"/>
  <c r="X108" i="4"/>
  <c r="W107" i="4"/>
  <c r="B107" i="4"/>
  <c r="X107" i="4"/>
  <c r="W106" i="4"/>
  <c r="B106" i="4"/>
  <c r="X106" i="4"/>
  <c r="W105" i="4"/>
  <c r="B105" i="4"/>
  <c r="X105" i="4"/>
  <c r="W104" i="4"/>
  <c r="B104" i="4"/>
  <c r="X104" i="4"/>
  <c r="W103" i="4"/>
  <c r="B103" i="4"/>
  <c r="X103" i="4"/>
  <c r="W102" i="4"/>
  <c r="B102" i="4"/>
  <c r="X102" i="4"/>
  <c r="W101" i="4"/>
  <c r="B101" i="4"/>
  <c r="X101" i="4"/>
  <c r="W100" i="4"/>
  <c r="B100" i="4"/>
  <c r="X100" i="4"/>
  <c r="W99" i="4"/>
  <c r="B99" i="4"/>
  <c r="X99" i="4"/>
  <c r="W98" i="4"/>
  <c r="B98" i="4"/>
  <c r="X98" i="4"/>
  <c r="W97" i="4"/>
  <c r="B97" i="4"/>
  <c r="X97" i="4"/>
  <c r="W96" i="4"/>
  <c r="B96" i="4"/>
  <c r="X96" i="4"/>
  <c r="W95" i="4"/>
  <c r="B95" i="4"/>
  <c r="X95" i="4"/>
  <c r="W94" i="4"/>
  <c r="B94" i="4"/>
  <c r="X94" i="4"/>
  <c r="W93" i="4"/>
  <c r="B93" i="4"/>
  <c r="X93" i="4"/>
  <c r="W92" i="4"/>
  <c r="B92" i="4"/>
  <c r="X92" i="4"/>
  <c r="W91" i="4"/>
  <c r="B91" i="4"/>
  <c r="X91" i="4"/>
  <c r="W90" i="4"/>
  <c r="B90" i="4"/>
  <c r="X90" i="4"/>
  <c r="W89" i="4"/>
  <c r="B89" i="4"/>
  <c r="X89" i="4"/>
  <c r="W88" i="4"/>
  <c r="B88" i="4"/>
  <c r="X88" i="4"/>
  <c r="W87" i="4"/>
  <c r="B87" i="4"/>
  <c r="X87" i="4"/>
  <c r="W86" i="4"/>
  <c r="B86" i="4"/>
  <c r="X86" i="4"/>
  <c r="W85" i="4"/>
  <c r="B85" i="4"/>
  <c r="X85" i="4"/>
  <c r="W84" i="4"/>
  <c r="B84" i="4"/>
  <c r="X84" i="4"/>
  <c r="W83" i="4"/>
  <c r="B83" i="4"/>
  <c r="X83" i="4"/>
  <c r="W82" i="4"/>
  <c r="B82" i="4"/>
  <c r="X82" i="4"/>
  <c r="W81" i="4"/>
  <c r="B81" i="4"/>
  <c r="X81" i="4"/>
  <c r="W80" i="4"/>
  <c r="B80" i="4"/>
  <c r="X80" i="4"/>
  <c r="W79" i="4"/>
  <c r="B79" i="4"/>
  <c r="X79" i="4"/>
  <c r="W78" i="4"/>
  <c r="B78" i="4"/>
  <c r="X78" i="4"/>
  <c r="W77" i="4"/>
  <c r="B77" i="4"/>
  <c r="X77" i="4"/>
  <c r="W76" i="4"/>
  <c r="B76" i="4"/>
  <c r="X76" i="4"/>
  <c r="W75" i="4"/>
  <c r="B75" i="4"/>
  <c r="X75" i="4"/>
  <c r="W74" i="4"/>
  <c r="B74" i="4"/>
  <c r="X74" i="4"/>
  <c r="W73" i="4"/>
  <c r="B73" i="4"/>
  <c r="X73" i="4"/>
  <c r="W72" i="4"/>
  <c r="B72" i="4"/>
  <c r="X72" i="4"/>
  <c r="W71" i="4"/>
  <c r="B71" i="4"/>
  <c r="X71" i="4"/>
  <c r="W70" i="4"/>
  <c r="B70" i="4"/>
  <c r="X70" i="4"/>
  <c r="W69" i="4"/>
  <c r="B69" i="4"/>
  <c r="X69" i="4"/>
  <c r="W68" i="4"/>
  <c r="B68" i="4"/>
  <c r="X68" i="4"/>
  <c r="W67" i="4"/>
  <c r="B67" i="4"/>
  <c r="X67" i="4"/>
  <c r="W66" i="4"/>
  <c r="B66" i="4"/>
  <c r="X66" i="4"/>
  <c r="W65" i="4"/>
  <c r="B65" i="4"/>
  <c r="X65" i="4"/>
  <c r="W64" i="4"/>
  <c r="B64" i="4"/>
  <c r="X64" i="4"/>
  <c r="W63" i="4"/>
  <c r="B63" i="4"/>
  <c r="X63" i="4"/>
  <c r="W62" i="4"/>
  <c r="B62" i="4"/>
  <c r="X62" i="4"/>
  <c r="W61" i="4"/>
  <c r="B61" i="4"/>
  <c r="X61" i="4"/>
  <c r="W60" i="4"/>
  <c r="B60" i="4"/>
  <c r="X60" i="4"/>
  <c r="W59" i="4"/>
  <c r="B59" i="4"/>
  <c r="X59" i="4"/>
  <c r="W58" i="4"/>
  <c r="B58" i="4"/>
  <c r="X58" i="4"/>
  <c r="W57" i="4"/>
  <c r="B57" i="4"/>
  <c r="X57" i="4"/>
  <c r="W56" i="4"/>
  <c r="B56" i="4"/>
  <c r="X56" i="4"/>
  <c r="W55" i="4"/>
  <c r="B55" i="4"/>
  <c r="X55" i="4"/>
  <c r="W54" i="4"/>
  <c r="B54" i="4"/>
  <c r="X54" i="4"/>
  <c r="W53" i="4"/>
  <c r="B53" i="4"/>
  <c r="X53" i="4"/>
  <c r="W52" i="4"/>
  <c r="B52" i="4"/>
  <c r="X52" i="4"/>
  <c r="W51" i="4"/>
  <c r="B51" i="4"/>
  <c r="X51" i="4"/>
  <c r="W50" i="4"/>
  <c r="B50" i="4"/>
  <c r="X50" i="4"/>
  <c r="W49" i="4"/>
  <c r="B49" i="4"/>
  <c r="X49" i="4"/>
  <c r="W48" i="4"/>
  <c r="B48" i="4"/>
  <c r="X48" i="4"/>
  <c r="W47" i="4"/>
  <c r="B47" i="4"/>
  <c r="X47" i="4"/>
  <c r="W46" i="4"/>
  <c r="B46" i="4"/>
  <c r="X46" i="4"/>
  <c r="W45" i="4"/>
  <c r="B45" i="4"/>
  <c r="X45" i="4"/>
  <c r="W44" i="4"/>
  <c r="B44" i="4"/>
  <c r="X44" i="4"/>
  <c r="W43" i="4"/>
  <c r="B43" i="4"/>
  <c r="X43" i="4"/>
  <c r="W42" i="4"/>
  <c r="B42" i="4"/>
  <c r="X42" i="4"/>
  <c r="W41" i="4"/>
  <c r="B41" i="4"/>
  <c r="X41" i="4"/>
  <c r="W40" i="4"/>
  <c r="B40" i="4"/>
  <c r="X40" i="4"/>
  <c r="W39" i="4"/>
  <c r="B39" i="4"/>
  <c r="X39" i="4"/>
  <c r="W38" i="4"/>
  <c r="B38" i="4"/>
  <c r="X38" i="4"/>
  <c r="W37" i="4"/>
  <c r="B37" i="4"/>
  <c r="X37" i="4"/>
  <c r="W36" i="4"/>
  <c r="B36" i="4"/>
  <c r="X36" i="4"/>
  <c r="W35" i="4"/>
  <c r="B35" i="4"/>
  <c r="X35" i="4"/>
  <c r="W34" i="4"/>
  <c r="B34" i="4"/>
  <c r="X34" i="4"/>
  <c r="W33" i="4"/>
  <c r="B33" i="4"/>
  <c r="X33" i="4"/>
  <c r="W32" i="4"/>
  <c r="B32" i="4"/>
  <c r="X32" i="4"/>
  <c r="W31" i="4"/>
  <c r="B31" i="4"/>
  <c r="X31" i="4"/>
  <c r="W30" i="4"/>
  <c r="B30" i="4"/>
  <c r="X30" i="4"/>
  <c r="W29" i="4"/>
  <c r="B29" i="4"/>
  <c r="X29" i="4"/>
  <c r="W28" i="4"/>
  <c r="B28" i="4"/>
  <c r="X28" i="4"/>
  <c r="W27" i="4"/>
  <c r="B27" i="4"/>
  <c r="X27" i="4"/>
  <c r="W26" i="4"/>
  <c r="B26" i="4"/>
  <c r="X26" i="4"/>
  <c r="W25" i="4"/>
  <c r="B25" i="4"/>
  <c r="X25" i="4"/>
  <c r="W24" i="4"/>
  <c r="B24" i="4"/>
  <c r="X24" i="4"/>
  <c r="W23" i="4"/>
  <c r="B23" i="4"/>
  <c r="X23" i="4"/>
  <c r="W22" i="4"/>
  <c r="B22" i="4"/>
  <c r="X22" i="4"/>
  <c r="W21" i="4"/>
  <c r="B21" i="4"/>
  <c r="X21" i="4"/>
  <c r="W20" i="4"/>
  <c r="B20" i="4"/>
  <c r="X20" i="4"/>
  <c r="W19" i="4"/>
  <c r="B19" i="4"/>
  <c r="X19" i="4"/>
  <c r="W18" i="4"/>
  <c r="B18" i="4"/>
  <c r="X18" i="4"/>
  <c r="W17" i="4"/>
  <c r="B17" i="4"/>
  <c r="X17" i="4"/>
  <c r="W16" i="4"/>
  <c r="B16" i="4"/>
  <c r="X16" i="4"/>
  <c r="W15" i="4"/>
  <c r="B15" i="4"/>
  <c r="X15" i="4"/>
  <c r="W14" i="4"/>
  <c r="B14" i="4"/>
  <c r="X14" i="4"/>
  <c r="W13" i="4"/>
  <c r="B13" i="4"/>
  <c r="X13" i="4"/>
  <c r="W12" i="4"/>
  <c r="B12" i="4"/>
  <c r="X12" i="4"/>
  <c r="W11" i="4"/>
  <c r="B11" i="4"/>
  <c r="X11" i="4"/>
  <c r="W10" i="4"/>
  <c r="B10" i="4"/>
  <c r="X10" i="4"/>
  <c r="W9" i="4"/>
  <c r="B9" i="4"/>
  <c r="X9" i="4"/>
  <c r="P17" i="2"/>
  <c r="Q17" i="2"/>
  <c r="P18" i="2"/>
  <c r="P19" i="2"/>
  <c r="Q18" i="2"/>
  <c r="R17" i="2"/>
  <c r="P16" i="2"/>
  <c r="Q16" i="2"/>
  <c r="P15" i="2"/>
  <c r="Q15" i="2"/>
  <c r="R16" i="2"/>
  <c r="S16" i="2"/>
  <c r="R15" i="2"/>
  <c r="P14" i="2"/>
  <c r="Q14" i="2"/>
  <c r="P13" i="2"/>
  <c r="P12" i="2"/>
  <c r="Q13" i="2"/>
  <c r="R14" i="2"/>
  <c r="S15" i="2"/>
  <c r="T16" i="2"/>
  <c r="R18" i="2"/>
  <c r="Q19" i="2"/>
  <c r="P21" i="2"/>
  <c r="P20" i="2"/>
  <c r="Q20" i="2"/>
  <c r="R19" i="2"/>
  <c r="S18" i="2"/>
  <c r="S17" i="2"/>
  <c r="T17" i="2"/>
  <c r="U16" i="2"/>
  <c r="T15" i="2"/>
  <c r="S14" i="2"/>
  <c r="R13" i="2"/>
  <c r="Q12" i="2"/>
  <c r="R12" i="2"/>
  <c r="S13" i="2"/>
  <c r="T14" i="2"/>
  <c r="U15" i="2"/>
  <c r="V15" i="2"/>
  <c r="U14" i="2"/>
  <c r="T13" i="2"/>
  <c r="S12" i="2"/>
  <c r="T12" i="2"/>
  <c r="U13" i="2"/>
  <c r="V14" i="2"/>
  <c r="W14" i="2"/>
  <c r="V13" i="2"/>
  <c r="U12" i="2"/>
  <c r="V12" i="2"/>
  <c r="W13" i="2"/>
  <c r="X13" i="2"/>
  <c r="W12" i="2"/>
  <c r="X12" i="2"/>
  <c r="Y12" i="2"/>
  <c r="Z12" i="2"/>
  <c r="AA12" i="2"/>
  <c r="B43" i="2"/>
  <c r="A41" i="9"/>
  <c r="K41" i="9"/>
  <c r="G41" i="9"/>
  <c r="B18" i="9"/>
  <c r="F41" i="9"/>
  <c r="H41" i="9"/>
  <c r="U17" i="2"/>
  <c r="S19" i="2"/>
  <c r="R20" i="2"/>
  <c r="Q21" i="2"/>
  <c r="R21" i="2"/>
  <c r="S20" i="2"/>
  <c r="T19" i="2"/>
  <c r="T18" i="2"/>
  <c r="U18" i="2"/>
  <c r="V17" i="2"/>
  <c r="V16" i="2"/>
  <c r="W16" i="2"/>
  <c r="W15" i="2"/>
  <c r="X15" i="2"/>
  <c r="X14" i="2"/>
  <c r="Y14" i="2"/>
  <c r="Y13" i="2"/>
  <c r="Z13" i="2"/>
  <c r="Z14" i="2"/>
  <c r="S21" i="2"/>
  <c r="T21" i="2"/>
  <c r="T20" i="2"/>
  <c r="U20" i="2"/>
  <c r="U19" i="2"/>
  <c r="V19" i="2"/>
  <c r="V18" i="2"/>
  <c r="W18" i="2"/>
  <c r="W17" i="2"/>
  <c r="X17" i="2"/>
  <c r="X16" i="2"/>
  <c r="Y16" i="2"/>
  <c r="Y15" i="2"/>
  <c r="Z15" i="2"/>
  <c r="Z16" i="2"/>
  <c r="U21" i="2"/>
  <c r="V21" i="2"/>
  <c r="V20" i="2"/>
  <c r="W20" i="2"/>
  <c r="W19" i="2"/>
  <c r="X19" i="2"/>
  <c r="X18" i="2"/>
  <c r="Y18" i="2"/>
  <c r="Y17" i="2"/>
  <c r="Z17" i="2"/>
  <c r="Z18" i="2"/>
  <c r="W21" i="2"/>
  <c r="X21" i="2"/>
  <c r="X20" i="2"/>
  <c r="Y20" i="2"/>
  <c r="Y19" i="2"/>
  <c r="Z19" i="2"/>
  <c r="Z20" i="2"/>
  <c r="Y21" i="2"/>
  <c r="Z21" i="2"/>
  <c r="AA13" i="2" a="1"/>
  <c r="AA13" i="2"/>
  <c r="B44" i="2"/>
  <c r="A42" i="9"/>
  <c r="K42" i="9"/>
  <c r="G42" i="9"/>
  <c r="B19" i="9"/>
  <c r="F42" i="9"/>
  <c r="H42" i="9"/>
  <c r="AA14" i="2" a="1"/>
  <c r="AA14" i="2"/>
  <c r="B45" i="2"/>
  <c r="A43" i="9"/>
  <c r="K43" i="9"/>
  <c r="G43" i="9"/>
  <c r="B20" i="9"/>
  <c r="F43" i="9"/>
  <c r="H43" i="9"/>
  <c r="AA15" i="2" a="1"/>
  <c r="AA15" i="2"/>
  <c r="AA16" i="2" a="1"/>
  <c r="AA16" i="2"/>
  <c r="B47" i="2"/>
  <c r="A45" i="9"/>
  <c r="K45" i="9"/>
  <c r="G45" i="9"/>
  <c r="B22" i="9"/>
  <c r="F45" i="9"/>
  <c r="H45" i="9"/>
  <c r="B46" i="2"/>
  <c r="A44" i="9"/>
  <c r="K44" i="9"/>
  <c r="G44" i="9"/>
  <c r="B21" i="9"/>
  <c r="F44" i="9"/>
  <c r="H44" i="9"/>
  <c r="B31" i="2"/>
  <c r="G7" i="9"/>
  <c r="H7" i="9"/>
  <c r="A18" i="9"/>
  <c r="F18" i="9"/>
  <c r="G18" i="9"/>
  <c r="H18" i="9"/>
  <c r="B32" i="2"/>
  <c r="A19" i="9"/>
  <c r="F19" i="9"/>
  <c r="G19" i="9"/>
  <c r="H19" i="9"/>
  <c r="B33" i="2"/>
  <c r="A20" i="9"/>
  <c r="F20" i="9"/>
  <c r="G20" i="9"/>
  <c r="H20" i="9"/>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1105" i="4"/>
  <c r="AB1106" i="4"/>
  <c r="AB1107" i="4"/>
  <c r="AB1108" i="4"/>
  <c r="AB1109" i="4"/>
  <c r="AB1110" i="4"/>
  <c r="AB1111" i="4"/>
  <c r="AB1112" i="4"/>
  <c r="AB1113" i="4"/>
  <c r="AB1114" i="4"/>
  <c r="AB1115" i="4"/>
  <c r="AB1116" i="4"/>
  <c r="AB1117" i="4"/>
  <c r="AB1118" i="4"/>
  <c r="AB1119" i="4"/>
  <c r="AB1120" i="4"/>
  <c r="AB1121" i="4"/>
  <c r="AB1122" i="4"/>
  <c r="AB1123" i="4"/>
  <c r="AB1124" i="4"/>
  <c r="AB1125" i="4"/>
  <c r="AB1126" i="4"/>
  <c r="AB1127" i="4"/>
  <c r="AB1128" i="4"/>
  <c r="AB1129" i="4"/>
  <c r="AB1130" i="4"/>
  <c r="AB1131" i="4"/>
  <c r="AB1132" i="4"/>
  <c r="AB1133" i="4"/>
  <c r="AB1134" i="4"/>
  <c r="AB1135" i="4"/>
  <c r="AB1136" i="4"/>
  <c r="AB1137" i="4"/>
  <c r="AB1138" i="4"/>
  <c r="AB1139" i="4"/>
  <c r="AB1140" i="4"/>
  <c r="AB1141" i="4"/>
  <c r="AB1142" i="4"/>
  <c r="AB1143" i="4"/>
  <c r="AB1144" i="4"/>
  <c r="AB1145" i="4"/>
  <c r="AB1146" i="4"/>
  <c r="AB1147" i="4"/>
  <c r="AB1148" i="4"/>
  <c r="AB1149" i="4"/>
  <c r="AB1150" i="4"/>
  <c r="AB1151" i="4"/>
  <c r="AB1152" i="4"/>
  <c r="AB1153" i="4"/>
  <c r="AB1154" i="4"/>
  <c r="AB1155" i="4"/>
  <c r="AB1156" i="4"/>
  <c r="AB1157" i="4"/>
  <c r="AB1158" i="4"/>
  <c r="AB1159" i="4"/>
  <c r="AB1160" i="4"/>
  <c r="AB1161" i="4"/>
  <c r="AB1162" i="4"/>
  <c r="AB1163" i="4"/>
  <c r="AB1164" i="4"/>
  <c r="AB1165" i="4"/>
  <c r="AB1166" i="4"/>
  <c r="AB1167" i="4"/>
  <c r="AB1168" i="4"/>
  <c r="AB1169" i="4"/>
  <c r="AB1170" i="4"/>
  <c r="AB1171" i="4"/>
  <c r="AB1172" i="4"/>
  <c r="AB1173" i="4"/>
  <c r="AB1174" i="4"/>
  <c r="AB1175" i="4"/>
  <c r="AB1176" i="4"/>
  <c r="AB1177" i="4"/>
  <c r="AB1178" i="4"/>
  <c r="AB1179" i="4"/>
  <c r="AB1180" i="4"/>
  <c r="AB1181" i="4"/>
  <c r="AB1182" i="4"/>
  <c r="AB1183" i="4"/>
  <c r="AB1184" i="4"/>
  <c r="AB1185" i="4"/>
  <c r="AB1186" i="4"/>
  <c r="AB1187" i="4"/>
  <c r="AB1188" i="4"/>
  <c r="AB1189" i="4"/>
  <c r="AB1190" i="4"/>
  <c r="AB1191" i="4"/>
  <c r="AB1192" i="4"/>
  <c r="AB1193" i="4"/>
  <c r="AB1194" i="4"/>
  <c r="AB1195" i="4"/>
  <c r="AB1196" i="4"/>
  <c r="AB1197" i="4"/>
  <c r="AB1198" i="4"/>
  <c r="AB1199" i="4"/>
  <c r="AB1200" i="4"/>
  <c r="AB1201" i="4"/>
  <c r="AB1202" i="4"/>
  <c r="AB1203" i="4"/>
  <c r="AB1204" i="4"/>
  <c r="AB1205" i="4"/>
  <c r="AB1206" i="4"/>
  <c r="AB1207" i="4"/>
  <c r="AB1208" i="4"/>
  <c r="AB1209" i="4"/>
  <c r="AB1210" i="4"/>
  <c r="AB1211" i="4"/>
  <c r="AB1212" i="4"/>
  <c r="AB1213" i="4"/>
  <c r="AB1214" i="4"/>
  <c r="AB1215" i="4"/>
  <c r="AB1216" i="4"/>
  <c r="AB1217" i="4"/>
  <c r="AB1218" i="4"/>
  <c r="AB1219" i="4"/>
  <c r="AB1220" i="4"/>
  <c r="AB1221" i="4"/>
  <c r="AB1222" i="4"/>
  <c r="AB1223" i="4"/>
  <c r="AB1224" i="4"/>
  <c r="AB1225" i="4"/>
  <c r="AB1226" i="4"/>
  <c r="AB1227" i="4"/>
  <c r="AB1228" i="4"/>
  <c r="AB1229" i="4"/>
  <c r="AB1230" i="4"/>
  <c r="AB1231" i="4"/>
  <c r="AB1232" i="4"/>
  <c r="AB1233" i="4"/>
  <c r="AB1234" i="4"/>
  <c r="AB1235" i="4"/>
  <c r="AB1236" i="4"/>
  <c r="AB1237" i="4"/>
  <c r="AB1238" i="4"/>
  <c r="AB1239" i="4"/>
  <c r="AB1240" i="4"/>
  <c r="AB1241" i="4"/>
  <c r="AB1242" i="4"/>
  <c r="AB1243" i="4"/>
  <c r="AB1244" i="4"/>
  <c r="AB1245" i="4"/>
  <c r="AB1246" i="4"/>
  <c r="AB1247" i="4"/>
  <c r="AB1248" i="4"/>
  <c r="AB1249" i="4"/>
  <c r="AB1250" i="4"/>
  <c r="AB1251" i="4"/>
  <c r="AB1252" i="4"/>
  <c r="AB1253" i="4"/>
  <c r="AB1254" i="4"/>
  <c r="AB1255" i="4"/>
  <c r="AB1256" i="4"/>
  <c r="AB1257" i="4"/>
  <c r="AB1258" i="4"/>
  <c r="AB1259" i="4"/>
  <c r="AB1260" i="4"/>
  <c r="AB1261" i="4"/>
  <c r="AB1262" i="4"/>
  <c r="AB1263" i="4"/>
  <c r="AB1264" i="4"/>
  <c r="AB1265" i="4"/>
  <c r="AB1266" i="4"/>
  <c r="AB1267" i="4"/>
  <c r="AB1268" i="4"/>
  <c r="AB1269" i="4"/>
  <c r="AB1270" i="4"/>
  <c r="AB1271" i="4"/>
  <c r="AB1272" i="4"/>
  <c r="AB1273" i="4"/>
  <c r="AB1274" i="4"/>
  <c r="AB1275" i="4"/>
  <c r="AB1276" i="4"/>
  <c r="AB1277" i="4"/>
  <c r="AB1278" i="4"/>
  <c r="AB1279" i="4"/>
  <c r="AB1280" i="4"/>
  <c r="AB1281" i="4"/>
  <c r="AB1282" i="4"/>
  <c r="AB1283" i="4"/>
  <c r="AB1284" i="4"/>
  <c r="AB1285" i="4"/>
  <c r="AB1286" i="4"/>
  <c r="AB1287" i="4"/>
  <c r="AB1288" i="4"/>
  <c r="AB1289" i="4"/>
  <c r="AB1290" i="4"/>
  <c r="AB1291" i="4"/>
  <c r="AB1292" i="4"/>
  <c r="AB1293" i="4"/>
  <c r="AB1294" i="4"/>
  <c r="AB1295" i="4"/>
  <c r="AB1296" i="4"/>
  <c r="AB1297" i="4"/>
  <c r="AB1298" i="4"/>
  <c r="AB1299" i="4"/>
  <c r="AB1300" i="4"/>
  <c r="AB1301" i="4"/>
  <c r="AB1302" i="4"/>
  <c r="AB1303" i="4"/>
  <c r="AB1304" i="4"/>
  <c r="AB1305" i="4"/>
  <c r="AB1306" i="4"/>
  <c r="AB1307" i="4"/>
  <c r="AB1308" i="4"/>
  <c r="AB1309" i="4"/>
  <c r="AB1310" i="4"/>
  <c r="AB1311" i="4"/>
  <c r="AB1312" i="4"/>
  <c r="AB1313" i="4"/>
  <c r="AB1314" i="4"/>
  <c r="AB1315" i="4"/>
  <c r="AB1316" i="4"/>
  <c r="AB1317" i="4"/>
  <c r="AB1318" i="4"/>
  <c r="AB1319" i="4"/>
  <c r="AB1320" i="4"/>
  <c r="AB1321" i="4"/>
  <c r="AB1322" i="4"/>
  <c r="AB1323" i="4"/>
  <c r="AB1324" i="4"/>
  <c r="AB1325" i="4"/>
  <c r="AB1326" i="4"/>
  <c r="AB1327" i="4"/>
  <c r="AB1328" i="4"/>
  <c r="AB1329" i="4"/>
  <c r="AB1330" i="4"/>
  <c r="AB1331" i="4"/>
  <c r="AB1332" i="4"/>
  <c r="AB1333" i="4"/>
  <c r="AB1334" i="4"/>
  <c r="AB1335" i="4"/>
  <c r="AB1336" i="4"/>
  <c r="AB1337" i="4"/>
  <c r="AB1338" i="4"/>
  <c r="AB1339" i="4"/>
  <c r="AB1340" i="4"/>
  <c r="AB1341" i="4"/>
  <c r="AB1342" i="4"/>
  <c r="AB1343" i="4"/>
  <c r="AB1344" i="4"/>
  <c r="AB1345" i="4"/>
  <c r="AB1346" i="4"/>
  <c r="AB1347" i="4"/>
  <c r="AB1348" i="4"/>
  <c r="AB1349" i="4"/>
  <c r="AB1350" i="4"/>
  <c r="AB1351" i="4"/>
  <c r="AB1352" i="4"/>
  <c r="AB1353" i="4"/>
  <c r="AB1354" i="4"/>
  <c r="AB1355" i="4"/>
  <c r="AB1356" i="4"/>
  <c r="AB1357" i="4"/>
  <c r="AB1358" i="4"/>
  <c r="AB1359" i="4"/>
  <c r="AB1360" i="4"/>
  <c r="AB1361" i="4"/>
  <c r="AB1362" i="4"/>
  <c r="AB1363" i="4"/>
  <c r="AB1364" i="4"/>
  <c r="AB1365" i="4"/>
  <c r="AB1366" i="4"/>
  <c r="AB1367" i="4"/>
  <c r="AB1368" i="4"/>
  <c r="AB1369" i="4"/>
  <c r="AB1370" i="4"/>
  <c r="AB1371" i="4"/>
  <c r="AB1372" i="4"/>
  <c r="AB1373" i="4"/>
  <c r="AB1374" i="4"/>
  <c r="AB1375" i="4"/>
  <c r="AB1376" i="4"/>
  <c r="AB1377" i="4"/>
  <c r="AB1378" i="4"/>
  <c r="AB1379" i="4"/>
  <c r="AB1380" i="4"/>
  <c r="AB1381" i="4"/>
  <c r="AB1382" i="4"/>
  <c r="AB1383" i="4"/>
  <c r="AB1384" i="4"/>
  <c r="AB1385" i="4"/>
  <c r="AB1386" i="4"/>
  <c r="AB1387" i="4"/>
  <c r="AB1388" i="4"/>
  <c r="AB1389" i="4"/>
  <c r="AB1390" i="4"/>
  <c r="AB1391" i="4"/>
  <c r="AB1392" i="4"/>
  <c r="AB1393" i="4"/>
  <c r="AB1394" i="4"/>
  <c r="AB1395" i="4"/>
  <c r="AB1396" i="4"/>
  <c r="AB1397" i="4"/>
  <c r="AB1398" i="4"/>
  <c r="AB1399" i="4"/>
  <c r="AB1400" i="4"/>
  <c r="AB1401" i="4"/>
  <c r="AB1402" i="4"/>
  <c r="AB1403" i="4"/>
  <c r="AB1404" i="4"/>
  <c r="AB1405" i="4"/>
  <c r="AB1406" i="4"/>
  <c r="AB1407" i="4"/>
  <c r="AB1408" i="4"/>
  <c r="AB1409" i="4"/>
  <c r="AB1410" i="4"/>
  <c r="AB1411" i="4"/>
  <c r="AB1412" i="4"/>
  <c r="AB1413" i="4"/>
  <c r="AB1414" i="4"/>
  <c r="AB1415" i="4"/>
  <c r="AB1416" i="4"/>
  <c r="AB1417" i="4"/>
  <c r="AB1418" i="4"/>
  <c r="AB1419" i="4"/>
  <c r="AB1420" i="4"/>
  <c r="AB1421" i="4"/>
  <c r="AB1422" i="4"/>
  <c r="AB1423" i="4"/>
  <c r="AB1424" i="4"/>
  <c r="AB1425" i="4"/>
  <c r="AB1426" i="4"/>
  <c r="AB1427" i="4"/>
  <c r="AB1428" i="4"/>
  <c r="AB1429" i="4"/>
  <c r="AB1430" i="4"/>
  <c r="AB1431" i="4"/>
  <c r="AB1432" i="4"/>
  <c r="AB1433" i="4"/>
  <c r="AB1434" i="4"/>
  <c r="AB1435" i="4"/>
  <c r="AB1436" i="4"/>
  <c r="AB1437" i="4"/>
  <c r="AB1438" i="4"/>
  <c r="AB1439" i="4"/>
  <c r="AB1440" i="4"/>
  <c r="AB1441" i="4"/>
  <c r="AB1442" i="4"/>
  <c r="AB1443" i="4"/>
  <c r="AB1444" i="4"/>
  <c r="AB1445" i="4"/>
  <c r="AB1446" i="4"/>
  <c r="AB1447" i="4"/>
  <c r="AB1448" i="4"/>
  <c r="AB1449" i="4"/>
  <c r="AB1450" i="4"/>
  <c r="AB1451" i="4"/>
  <c r="AB1452" i="4"/>
  <c r="AB1453" i="4"/>
  <c r="AB1454" i="4"/>
  <c r="AB1455" i="4"/>
  <c r="AB1456" i="4"/>
  <c r="AB1457" i="4"/>
  <c r="AB1458" i="4"/>
  <c r="AB1459" i="4"/>
  <c r="AB1460" i="4"/>
  <c r="AB1461" i="4"/>
  <c r="AB1462" i="4"/>
  <c r="AB1463" i="4"/>
  <c r="AB1464" i="4"/>
  <c r="AB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511" i="4"/>
  <c r="AB1512" i="4"/>
  <c r="AB1513" i="4"/>
  <c r="AB1514" i="4"/>
  <c r="AB1515" i="4"/>
  <c r="AB1516" i="4"/>
  <c r="AB1517" i="4"/>
  <c r="AB1518" i="4"/>
  <c r="AB1519" i="4"/>
  <c r="AB1520" i="4"/>
  <c r="AB1521" i="4"/>
  <c r="AB1522" i="4"/>
  <c r="AB1523" i="4"/>
  <c r="AB1524" i="4"/>
  <c r="AB1525" i="4"/>
  <c r="AB1526" i="4"/>
  <c r="AB1527" i="4"/>
  <c r="AB1528" i="4"/>
  <c r="AB1529" i="4"/>
  <c r="AB1530" i="4"/>
  <c r="AB1531" i="4"/>
  <c r="AB1532" i="4"/>
  <c r="AB1533" i="4"/>
  <c r="AB1534" i="4"/>
  <c r="AB1535" i="4"/>
  <c r="AB1536" i="4"/>
  <c r="AB1537" i="4"/>
  <c r="AB1538" i="4"/>
  <c r="AB1539" i="4"/>
  <c r="AB1540" i="4"/>
  <c r="AB1541" i="4"/>
  <c r="AB1542" i="4"/>
  <c r="AB1543" i="4"/>
  <c r="AB1544" i="4"/>
  <c r="AB1545" i="4"/>
  <c r="AB1546" i="4"/>
  <c r="AB1547" i="4"/>
  <c r="AB1548" i="4"/>
  <c r="AB1549" i="4"/>
  <c r="AB1550" i="4"/>
  <c r="AB1551" i="4"/>
  <c r="AB1552" i="4"/>
  <c r="AB1553" i="4"/>
  <c r="AB1554" i="4"/>
  <c r="AB1555" i="4"/>
  <c r="AB1556" i="4"/>
  <c r="AB1557" i="4"/>
  <c r="AB1558" i="4"/>
  <c r="AB1559" i="4"/>
  <c r="AB1560" i="4"/>
  <c r="AB1561" i="4"/>
  <c r="AB1562" i="4"/>
  <c r="AB1563" i="4"/>
  <c r="AB1564" i="4"/>
  <c r="AB1565" i="4"/>
  <c r="AB1566" i="4"/>
  <c r="AB1567" i="4"/>
  <c r="AB1568" i="4"/>
  <c r="AB1569" i="4"/>
  <c r="AB1570" i="4"/>
  <c r="AB1571" i="4"/>
  <c r="AB1572" i="4"/>
  <c r="AB1573" i="4"/>
  <c r="AB1574" i="4"/>
  <c r="AB1575" i="4"/>
  <c r="AB1576" i="4"/>
  <c r="AB1577" i="4"/>
  <c r="AB1578" i="4"/>
  <c r="AB1579" i="4"/>
  <c r="AB1580" i="4"/>
  <c r="AB1581" i="4"/>
  <c r="AB1582" i="4"/>
  <c r="AB1583" i="4"/>
  <c r="AB1584" i="4"/>
  <c r="AB1585" i="4"/>
  <c r="AB1586" i="4"/>
  <c r="AB1587" i="4"/>
  <c r="AB1588" i="4"/>
  <c r="AB1589" i="4"/>
  <c r="AB1590" i="4"/>
  <c r="AB1591" i="4"/>
  <c r="AB1592" i="4"/>
  <c r="AB1593" i="4"/>
  <c r="AB1594" i="4"/>
  <c r="AB1595" i="4"/>
  <c r="AB1596" i="4"/>
  <c r="AB1597" i="4"/>
  <c r="AB1598" i="4"/>
  <c r="AB1599" i="4"/>
  <c r="AB1600" i="4"/>
  <c r="AB1601" i="4"/>
  <c r="AB1602" i="4"/>
  <c r="AB1603" i="4"/>
  <c r="AB1604" i="4"/>
  <c r="AB1605" i="4"/>
  <c r="AB1606" i="4"/>
  <c r="AB1607" i="4"/>
  <c r="AB1608" i="4"/>
  <c r="AB1609" i="4"/>
  <c r="AB1610" i="4"/>
  <c r="AB1611" i="4"/>
  <c r="AB1612" i="4"/>
  <c r="AB1613" i="4"/>
  <c r="AB1614" i="4"/>
  <c r="AB1615" i="4"/>
  <c r="AB1616" i="4"/>
  <c r="AB1617" i="4"/>
  <c r="AB1618" i="4"/>
  <c r="AB1619" i="4"/>
  <c r="AB1620" i="4"/>
  <c r="AB1621" i="4"/>
  <c r="AB1622" i="4"/>
  <c r="AB1623" i="4"/>
  <c r="AB1624" i="4"/>
  <c r="AB1625" i="4"/>
  <c r="AB1626" i="4"/>
  <c r="AB1627" i="4"/>
  <c r="AB1628" i="4"/>
  <c r="AB1629" i="4"/>
  <c r="AB1630" i="4"/>
  <c r="AB1631" i="4"/>
  <c r="AB1632" i="4"/>
  <c r="AB1633" i="4"/>
  <c r="AB1634" i="4"/>
  <c r="AB1635" i="4"/>
  <c r="AB1636" i="4"/>
  <c r="AB1637" i="4"/>
  <c r="AB1638" i="4"/>
  <c r="AB1639" i="4"/>
  <c r="AB1640" i="4"/>
  <c r="AB1641" i="4"/>
  <c r="AB1642" i="4"/>
  <c r="AB1643" i="4"/>
  <c r="AB1644" i="4"/>
  <c r="AB1645" i="4"/>
  <c r="AB1646" i="4"/>
  <c r="AB1647" i="4"/>
  <c r="AB1648" i="4"/>
  <c r="AB1649" i="4"/>
  <c r="AB1650" i="4"/>
  <c r="AB1651" i="4"/>
  <c r="AB1652" i="4"/>
  <c r="AB1653" i="4"/>
  <c r="AB1654" i="4"/>
  <c r="AB1655" i="4"/>
  <c r="AB1656" i="4"/>
  <c r="AB1657" i="4"/>
  <c r="AB1658" i="4"/>
  <c r="AB1659" i="4"/>
  <c r="AB1660" i="4"/>
  <c r="AB1661" i="4"/>
  <c r="AB1662" i="4"/>
  <c r="AB1663" i="4"/>
  <c r="AB1664" i="4"/>
  <c r="AB1665" i="4"/>
  <c r="AB1666" i="4"/>
  <c r="AB1667" i="4"/>
  <c r="AB1668" i="4"/>
  <c r="AB1669" i="4"/>
  <c r="AB1670" i="4"/>
  <c r="AB1671" i="4"/>
  <c r="AB1672" i="4"/>
  <c r="AB1673" i="4"/>
  <c r="AB1674" i="4"/>
  <c r="AB1675" i="4"/>
  <c r="AB1676" i="4"/>
  <c r="AB1677" i="4"/>
  <c r="AB1678" i="4"/>
  <c r="AB1679" i="4"/>
  <c r="AB1680" i="4"/>
  <c r="AB1681" i="4"/>
  <c r="AB1682" i="4"/>
  <c r="AB1683" i="4"/>
  <c r="AB1684" i="4"/>
  <c r="AB1685" i="4"/>
  <c r="AB1686" i="4"/>
  <c r="AB1687" i="4"/>
  <c r="AB1688" i="4"/>
  <c r="AB1689" i="4"/>
  <c r="AB1690" i="4"/>
  <c r="AB1691" i="4"/>
  <c r="AB1692" i="4"/>
  <c r="AB1693" i="4"/>
  <c r="AB1694" i="4"/>
  <c r="AB1695" i="4"/>
  <c r="AB1696" i="4"/>
  <c r="AB1697" i="4"/>
  <c r="AB1698" i="4"/>
  <c r="AB1699" i="4"/>
  <c r="AB1700" i="4"/>
  <c r="AB1701" i="4"/>
  <c r="AB1702" i="4"/>
  <c r="AB1703" i="4"/>
  <c r="AB1704" i="4"/>
  <c r="AB1705" i="4"/>
  <c r="AB1706" i="4"/>
  <c r="AB1707" i="4"/>
  <c r="AB1708" i="4"/>
  <c r="AB1709" i="4"/>
  <c r="AB1710" i="4"/>
  <c r="AB1711" i="4"/>
  <c r="AB1712" i="4"/>
  <c r="AB1713" i="4"/>
  <c r="AB1714" i="4"/>
  <c r="AB1715" i="4"/>
  <c r="AB1716" i="4"/>
  <c r="AB1717" i="4"/>
  <c r="AB1718" i="4"/>
  <c r="AB1719" i="4"/>
  <c r="AB1720" i="4"/>
  <c r="AB1721" i="4"/>
  <c r="AB1722" i="4"/>
  <c r="AB1723" i="4"/>
  <c r="AB1724" i="4"/>
  <c r="AB1725" i="4"/>
  <c r="AB1726" i="4"/>
  <c r="AB1727" i="4"/>
  <c r="AB1728" i="4"/>
  <c r="AB1729" i="4"/>
  <c r="AB1730" i="4"/>
  <c r="AB1731" i="4"/>
  <c r="AB1732" i="4"/>
  <c r="AB1733" i="4"/>
  <c r="AB1734" i="4"/>
  <c r="AB1735" i="4"/>
  <c r="AB1736" i="4"/>
  <c r="AB1737" i="4"/>
  <c r="AB1738" i="4"/>
  <c r="AB1739" i="4"/>
  <c r="AB1740" i="4"/>
  <c r="AB1741" i="4"/>
  <c r="AB1742" i="4"/>
  <c r="AB1743" i="4"/>
  <c r="AB1744" i="4"/>
  <c r="AB1745" i="4"/>
  <c r="AB1746" i="4"/>
  <c r="AB1747" i="4"/>
  <c r="AB1748" i="4"/>
  <c r="AB1749" i="4"/>
  <c r="AB1750" i="4"/>
  <c r="AB1751" i="4"/>
  <c r="AB1752" i="4"/>
  <c r="AB1753" i="4"/>
  <c r="AB1754" i="4"/>
  <c r="AB1755" i="4"/>
  <c r="AB1756" i="4"/>
  <c r="AB1757" i="4"/>
  <c r="AB1758" i="4"/>
  <c r="AB1759" i="4"/>
  <c r="AB1760" i="4"/>
  <c r="AB1761" i="4"/>
  <c r="AB1762" i="4"/>
  <c r="AB1763" i="4"/>
  <c r="AB1764" i="4"/>
  <c r="AB1765" i="4"/>
  <c r="AB1766" i="4"/>
  <c r="AB1767" i="4"/>
  <c r="AB1768" i="4"/>
  <c r="AB1769" i="4"/>
  <c r="AB1770" i="4"/>
  <c r="AB1771" i="4"/>
  <c r="AB1772" i="4"/>
  <c r="AB1773" i="4"/>
  <c r="AB1774" i="4"/>
  <c r="AB1775" i="4"/>
  <c r="AB1776" i="4"/>
  <c r="AB1777" i="4"/>
  <c r="AB1778" i="4"/>
  <c r="AB1779" i="4"/>
  <c r="AB1780" i="4"/>
  <c r="AB1781" i="4"/>
  <c r="AB1782" i="4"/>
  <c r="AB1783" i="4"/>
  <c r="AB1784" i="4"/>
  <c r="AB1785" i="4"/>
  <c r="AB1786" i="4"/>
  <c r="AB1787" i="4"/>
  <c r="AB1788" i="4"/>
  <c r="AB1789" i="4"/>
  <c r="AB1790" i="4"/>
  <c r="AB1791" i="4"/>
  <c r="AB1792" i="4"/>
  <c r="AB1793" i="4"/>
  <c r="AB1794" i="4"/>
  <c r="AB1795" i="4"/>
  <c r="AB1796" i="4"/>
  <c r="AB1797" i="4"/>
  <c r="AB1798" i="4"/>
  <c r="AB1799" i="4"/>
  <c r="AB1800" i="4"/>
  <c r="AB1801" i="4"/>
  <c r="AB1802" i="4"/>
  <c r="AB1803" i="4"/>
  <c r="AB1804" i="4"/>
  <c r="AB1805" i="4"/>
  <c r="AB1806" i="4"/>
  <c r="AB1807" i="4"/>
  <c r="AB1808" i="4"/>
  <c r="AB1809" i="4"/>
  <c r="AB1810" i="4"/>
  <c r="AB1811" i="4"/>
  <c r="AB1812" i="4"/>
  <c r="AB1813" i="4"/>
  <c r="AB1814" i="4"/>
  <c r="AB1815" i="4"/>
  <c r="AB1816" i="4"/>
  <c r="AB1817" i="4"/>
  <c r="AB1818" i="4"/>
  <c r="AB1819" i="4"/>
  <c r="AB1820" i="4"/>
  <c r="AB1821" i="4"/>
  <c r="AB1822" i="4"/>
  <c r="AB1823" i="4"/>
  <c r="AB1824" i="4"/>
  <c r="AB1825" i="4"/>
  <c r="AB1826" i="4"/>
  <c r="AB1827" i="4"/>
  <c r="AB1828" i="4"/>
  <c r="AB1829" i="4"/>
  <c r="AB1830" i="4"/>
  <c r="AB1831" i="4"/>
  <c r="AB1832" i="4"/>
  <c r="AB1833" i="4"/>
  <c r="AB1834" i="4"/>
  <c r="AB1835" i="4"/>
  <c r="AB1836" i="4"/>
  <c r="AB1837" i="4"/>
  <c r="AB1838" i="4"/>
  <c r="AB1839" i="4"/>
  <c r="AB1840" i="4"/>
  <c r="AB1841" i="4"/>
  <c r="AB1842" i="4"/>
  <c r="AB1843" i="4"/>
  <c r="AB1844" i="4"/>
  <c r="AB1845" i="4"/>
  <c r="AB1846" i="4"/>
  <c r="AB1847" i="4"/>
  <c r="AB1848" i="4"/>
  <c r="AB1849" i="4"/>
  <c r="AB1850" i="4"/>
  <c r="AB1851" i="4"/>
  <c r="AB1852" i="4"/>
  <c r="AB1853" i="4"/>
  <c r="AB1854" i="4"/>
  <c r="AB1855" i="4"/>
  <c r="AB1856" i="4"/>
  <c r="AB1857" i="4"/>
  <c r="AB1858" i="4"/>
  <c r="AB1859" i="4"/>
  <c r="AB1860" i="4"/>
  <c r="AB1861" i="4"/>
  <c r="AB1862" i="4"/>
  <c r="AB1863" i="4"/>
  <c r="AB1864" i="4"/>
  <c r="AB1865" i="4"/>
  <c r="AB1866" i="4"/>
  <c r="AB1867" i="4"/>
  <c r="AB1868" i="4"/>
  <c r="AB1869" i="4"/>
  <c r="AB1870" i="4"/>
  <c r="AB1871" i="4"/>
  <c r="AB1872" i="4"/>
  <c r="AB1873" i="4"/>
  <c r="AB1874" i="4"/>
  <c r="AB1875" i="4"/>
  <c r="AB1876" i="4"/>
  <c r="AB1877" i="4"/>
  <c r="AB1878" i="4"/>
  <c r="AB1879" i="4"/>
  <c r="AB1880" i="4"/>
  <c r="AB1881" i="4"/>
  <c r="AB1882" i="4"/>
  <c r="AB1883" i="4"/>
  <c r="AB1884" i="4"/>
  <c r="AB1885" i="4"/>
  <c r="AB1886" i="4"/>
  <c r="AB1887" i="4"/>
  <c r="AB1888" i="4"/>
  <c r="AB1889" i="4"/>
  <c r="AB1890" i="4"/>
  <c r="AB1891" i="4"/>
  <c r="AB1892" i="4"/>
  <c r="AB1893" i="4"/>
  <c r="AB1894" i="4"/>
  <c r="AB1895" i="4"/>
  <c r="AB1896" i="4"/>
  <c r="AB1897" i="4"/>
  <c r="AB1898" i="4"/>
  <c r="AB1899" i="4"/>
  <c r="AB1900" i="4"/>
  <c r="AB1901" i="4"/>
  <c r="AB1902" i="4"/>
  <c r="AB1903" i="4"/>
  <c r="AB1904" i="4"/>
  <c r="AB1905" i="4"/>
  <c r="AB1906" i="4"/>
  <c r="AB1907" i="4"/>
  <c r="AB1908" i="4"/>
  <c r="AB1909" i="4"/>
  <c r="AB1910" i="4"/>
  <c r="AB1911" i="4"/>
  <c r="AB1912" i="4"/>
  <c r="AB1913" i="4"/>
  <c r="AB1914" i="4"/>
  <c r="AB1915" i="4"/>
  <c r="AB1916" i="4"/>
  <c r="AB1917" i="4"/>
  <c r="AB1918" i="4"/>
  <c r="AB1919" i="4"/>
  <c r="AB1920" i="4"/>
  <c r="AB1921" i="4"/>
  <c r="AB1922" i="4"/>
  <c r="AB1923" i="4"/>
  <c r="AB1924" i="4"/>
  <c r="AB1925" i="4"/>
  <c r="AB1926" i="4"/>
  <c r="AB1927" i="4"/>
  <c r="AB1928" i="4"/>
  <c r="AB1929" i="4"/>
  <c r="AB1930" i="4"/>
  <c r="AB1931" i="4"/>
  <c r="AB1932" i="4"/>
  <c r="AB1933" i="4"/>
  <c r="AB1934" i="4"/>
  <c r="AB1935" i="4"/>
  <c r="AB1936" i="4"/>
  <c r="AB1937" i="4"/>
  <c r="AB1938" i="4"/>
  <c r="AB1939" i="4"/>
  <c r="AB1940" i="4"/>
  <c r="AB1941" i="4"/>
  <c r="AB1942" i="4"/>
  <c r="AB1943" i="4"/>
  <c r="AB1944" i="4"/>
  <c r="AB1945" i="4"/>
  <c r="AB1946" i="4"/>
  <c r="AB1947" i="4"/>
  <c r="AB1948" i="4"/>
  <c r="AB1949" i="4"/>
  <c r="AB1950" i="4"/>
  <c r="AB1951" i="4"/>
  <c r="AB1952" i="4"/>
  <c r="AB1953" i="4"/>
  <c r="AB1954" i="4"/>
  <c r="AB1955" i="4"/>
  <c r="AB1956" i="4"/>
  <c r="AB1957" i="4"/>
  <c r="AB1958" i="4"/>
  <c r="AB1959" i="4"/>
  <c r="AB1960" i="4"/>
  <c r="AB1961" i="4"/>
  <c r="AB1962" i="4"/>
  <c r="AB1963" i="4"/>
  <c r="AB1964" i="4"/>
  <c r="AB1965" i="4"/>
  <c r="AB1966" i="4"/>
  <c r="AB1967" i="4"/>
  <c r="AB1968" i="4"/>
  <c r="AB1969" i="4"/>
  <c r="AB1970" i="4"/>
  <c r="AB1971" i="4"/>
  <c r="AB1972" i="4"/>
  <c r="AB1973" i="4"/>
  <c r="AB1974" i="4"/>
  <c r="AB1975" i="4"/>
  <c r="AB1976" i="4"/>
  <c r="AB1977" i="4"/>
  <c r="AB1978" i="4"/>
  <c r="AB1979" i="4"/>
  <c r="AB1980" i="4"/>
  <c r="AB1981" i="4"/>
  <c r="AB1982" i="4"/>
  <c r="AB1983" i="4"/>
  <c r="AB1984" i="4"/>
  <c r="AB1985" i="4"/>
  <c r="AB1986" i="4"/>
  <c r="AB1987" i="4"/>
  <c r="AB1988" i="4"/>
  <c r="AB1989" i="4"/>
  <c r="AB1990" i="4"/>
  <c r="AB1991" i="4"/>
  <c r="AB1992" i="4"/>
  <c r="AB1993" i="4"/>
  <c r="AB1994" i="4"/>
  <c r="AB1995" i="4"/>
  <c r="AB1996" i="4"/>
  <c r="AB1997" i="4"/>
  <c r="AB1998" i="4"/>
  <c r="AB1999" i="4"/>
  <c r="AB2000" i="4"/>
  <c r="AB2001" i="4"/>
  <c r="AB2002" i="4"/>
  <c r="AB2003" i="4"/>
  <c r="AB2004" i="4"/>
  <c r="AB2005" i="4"/>
  <c r="AB2006" i="4"/>
  <c r="AB2007" i="4"/>
  <c r="AB2008" i="4"/>
  <c r="AB2009" i="4"/>
  <c r="AB2010" i="4"/>
  <c r="AB2011" i="4"/>
  <c r="AB2012" i="4"/>
  <c r="AB2013" i="4"/>
  <c r="AB2014" i="4"/>
  <c r="AB2015" i="4"/>
  <c r="AB2016" i="4"/>
  <c r="AB2017" i="4"/>
  <c r="AB2018" i="4"/>
  <c r="AB2019" i="4"/>
  <c r="AB2020" i="4"/>
  <c r="AB2021" i="4"/>
  <c r="AB2022" i="4"/>
  <c r="AB2023" i="4"/>
  <c r="AB2024" i="4"/>
  <c r="AB2025" i="4"/>
  <c r="AB2026" i="4"/>
  <c r="AB2027" i="4"/>
  <c r="AB2028" i="4"/>
  <c r="AB2029" i="4"/>
  <c r="AB2030" i="4"/>
  <c r="AB2031" i="4"/>
  <c r="AB2032" i="4"/>
  <c r="AB2033" i="4"/>
  <c r="AB2034" i="4"/>
  <c r="AB2035" i="4"/>
  <c r="AB2036" i="4"/>
  <c r="AB2037" i="4"/>
  <c r="AB2038" i="4"/>
  <c r="AB2039" i="4"/>
  <c r="AB2040" i="4"/>
  <c r="AB2041" i="4"/>
  <c r="AB2042" i="4"/>
  <c r="AB2043" i="4"/>
  <c r="AB2044" i="4"/>
  <c r="AB2045" i="4"/>
  <c r="AB2046" i="4"/>
  <c r="AB2047" i="4"/>
  <c r="AB2048" i="4"/>
  <c r="AB2049" i="4"/>
  <c r="AB2050" i="4"/>
  <c r="AB2051" i="4"/>
  <c r="AB2052" i="4"/>
  <c r="AB2053" i="4"/>
  <c r="AB2054" i="4"/>
  <c r="AB2055" i="4"/>
  <c r="AB2056" i="4"/>
  <c r="AB2057" i="4"/>
  <c r="AB2058" i="4"/>
  <c r="AB2059" i="4"/>
  <c r="AB2060" i="4"/>
  <c r="AB2061" i="4"/>
  <c r="AB2062" i="4"/>
  <c r="AB2063" i="4"/>
  <c r="AB2064" i="4"/>
  <c r="AB2065" i="4"/>
  <c r="AB2066" i="4"/>
  <c r="AB2067" i="4"/>
  <c r="AB2068" i="4"/>
  <c r="AB2069" i="4"/>
  <c r="AB2070" i="4"/>
  <c r="AB2071" i="4"/>
  <c r="AB2072" i="4"/>
  <c r="AB2073" i="4"/>
  <c r="AB2074" i="4"/>
  <c r="AB2075" i="4"/>
  <c r="AB2076" i="4"/>
  <c r="AB2077" i="4"/>
  <c r="AB2078" i="4"/>
  <c r="AB2079" i="4"/>
  <c r="AB2080" i="4"/>
  <c r="AB2081" i="4"/>
  <c r="AB2082" i="4"/>
  <c r="AB2083" i="4"/>
  <c r="AB2084" i="4"/>
  <c r="AB2085" i="4"/>
  <c r="AB2086" i="4"/>
  <c r="AB2087" i="4"/>
  <c r="AB2088" i="4"/>
  <c r="AB2089" i="4"/>
  <c r="AB2090" i="4"/>
  <c r="AB2091" i="4"/>
  <c r="AB2092" i="4"/>
  <c r="AB2093" i="4"/>
  <c r="AB2094" i="4"/>
  <c r="AB2095" i="4"/>
  <c r="AB2096" i="4"/>
  <c r="AB2097" i="4"/>
  <c r="AB2098" i="4"/>
  <c r="AB2099" i="4"/>
  <c r="AB2100" i="4"/>
  <c r="AB2101" i="4"/>
  <c r="AB2102" i="4"/>
  <c r="AB2103" i="4"/>
  <c r="AB2104" i="4"/>
  <c r="AB2105" i="4"/>
  <c r="AB2106" i="4"/>
  <c r="AB2107" i="4"/>
  <c r="AB2108" i="4"/>
  <c r="AB2109" i="4"/>
  <c r="AB2110" i="4"/>
  <c r="AB2111" i="4"/>
  <c r="AB2112" i="4"/>
  <c r="AB2113" i="4"/>
  <c r="AB2114" i="4"/>
  <c r="AB2115" i="4"/>
  <c r="AB2116" i="4"/>
  <c r="AB2117" i="4"/>
  <c r="AB2118" i="4"/>
  <c r="AB2119" i="4"/>
  <c r="AB2120" i="4"/>
  <c r="AB2121" i="4"/>
  <c r="AB2122" i="4"/>
  <c r="AB2123" i="4"/>
  <c r="AB2124" i="4"/>
  <c r="AB2125" i="4"/>
  <c r="AB2126" i="4"/>
  <c r="AB2127" i="4"/>
  <c r="AB2128" i="4"/>
  <c r="AB2129" i="4"/>
  <c r="AB2130" i="4"/>
  <c r="AB2131" i="4"/>
  <c r="AB2132" i="4"/>
  <c r="AB2133" i="4"/>
  <c r="AB2134" i="4"/>
  <c r="AB2135" i="4"/>
  <c r="AB2136" i="4"/>
  <c r="AB2137" i="4"/>
  <c r="AB2138" i="4"/>
  <c r="AB2139" i="4"/>
  <c r="AB2140" i="4"/>
  <c r="AB2141" i="4"/>
  <c r="AB2142" i="4"/>
  <c r="AB2143" i="4"/>
  <c r="AB2144" i="4"/>
  <c r="AB2145" i="4"/>
  <c r="AB2146" i="4"/>
  <c r="AB2147" i="4"/>
  <c r="AB2148" i="4"/>
  <c r="AB2149" i="4"/>
  <c r="AB2150" i="4"/>
  <c r="AB2151" i="4"/>
  <c r="AB2152" i="4"/>
  <c r="AB2153" i="4"/>
  <c r="AB2154" i="4"/>
  <c r="AB2155" i="4"/>
  <c r="AB2156" i="4"/>
  <c r="AB2157" i="4"/>
  <c r="AB2158" i="4"/>
  <c r="AB2159" i="4"/>
  <c r="AB2160" i="4"/>
  <c r="AB2161" i="4"/>
  <c r="AB2162" i="4"/>
  <c r="AB2163" i="4"/>
  <c r="AB2164" i="4"/>
  <c r="AB2165" i="4"/>
  <c r="AB2166" i="4"/>
  <c r="AB2167" i="4"/>
  <c r="AB2168" i="4"/>
  <c r="AB2169" i="4"/>
  <c r="AB2170" i="4"/>
  <c r="AB2171" i="4"/>
  <c r="AB2172" i="4"/>
  <c r="AB2173" i="4"/>
  <c r="AB2174" i="4"/>
  <c r="AB2175" i="4"/>
  <c r="AB2176" i="4"/>
  <c r="AB2177" i="4"/>
  <c r="AB2178" i="4"/>
  <c r="AB2179" i="4"/>
  <c r="AB2180" i="4"/>
  <c r="AB2181" i="4"/>
  <c r="AB2182" i="4"/>
  <c r="AB2183" i="4"/>
  <c r="AB2184" i="4"/>
  <c r="AB2185" i="4"/>
  <c r="AB2186" i="4"/>
  <c r="AB2187" i="4"/>
  <c r="AB2188" i="4"/>
  <c r="AB2189" i="4"/>
  <c r="AB2190" i="4"/>
  <c r="AB2191" i="4"/>
  <c r="AB2192" i="4"/>
  <c r="AB2193" i="4"/>
  <c r="AB2194" i="4"/>
  <c r="AB2195" i="4"/>
  <c r="AB2196" i="4"/>
  <c r="AB2197" i="4"/>
  <c r="AB2198" i="4"/>
  <c r="AB2199" i="4"/>
  <c r="AB2200" i="4"/>
  <c r="AB2201" i="4"/>
  <c r="AB2202" i="4"/>
  <c r="AB2203" i="4"/>
  <c r="AB2204" i="4"/>
  <c r="AB2205" i="4"/>
  <c r="AB2206" i="4"/>
  <c r="AB2207" i="4"/>
  <c r="AB2208" i="4"/>
  <c r="AB2209" i="4"/>
  <c r="AB2210" i="4"/>
  <c r="AB2211" i="4"/>
  <c r="AB2212" i="4"/>
  <c r="AB2213" i="4"/>
  <c r="AB2214" i="4"/>
  <c r="AB2215" i="4"/>
  <c r="AB2216" i="4"/>
  <c r="AB2217" i="4"/>
  <c r="AB2218" i="4"/>
  <c r="AB2219" i="4"/>
  <c r="AB2220" i="4"/>
  <c r="AB2221" i="4"/>
  <c r="AB2222" i="4"/>
  <c r="AB2223" i="4"/>
  <c r="AB2224" i="4"/>
  <c r="AB2225" i="4"/>
  <c r="AB2226" i="4"/>
  <c r="AB2227" i="4"/>
  <c r="AB2228" i="4"/>
  <c r="AB2229" i="4"/>
  <c r="AB2230" i="4"/>
  <c r="AB2231" i="4"/>
  <c r="AB2232" i="4"/>
  <c r="AB2233" i="4"/>
  <c r="AB2234" i="4"/>
  <c r="AB2235" i="4"/>
  <c r="AB2236" i="4"/>
  <c r="AB2237" i="4"/>
  <c r="AB2238" i="4"/>
  <c r="AB2239" i="4"/>
  <c r="AB2240" i="4"/>
  <c r="AB2241" i="4"/>
  <c r="AB2242" i="4"/>
  <c r="AB2243" i="4"/>
  <c r="AB2244" i="4"/>
  <c r="AB2245" i="4"/>
  <c r="AB2246" i="4"/>
  <c r="AB2247" i="4"/>
  <c r="AB2248" i="4"/>
  <c r="AB2249" i="4"/>
  <c r="AB2250" i="4"/>
  <c r="AB2251" i="4"/>
  <c r="AB2252" i="4"/>
  <c r="AB2253" i="4"/>
  <c r="AB2254" i="4"/>
  <c r="AB2255" i="4"/>
  <c r="AB2256" i="4"/>
  <c r="AB2257" i="4"/>
  <c r="AB2258" i="4"/>
  <c r="AB2259" i="4"/>
  <c r="AB2260" i="4"/>
  <c r="AB2261" i="4"/>
  <c r="AB2262" i="4"/>
  <c r="AB2263" i="4"/>
  <c r="AB2264" i="4"/>
  <c r="AB2265" i="4"/>
  <c r="AB2266" i="4"/>
  <c r="AB2267" i="4"/>
  <c r="AB2268" i="4"/>
  <c r="AB2269" i="4"/>
  <c r="AB2270" i="4"/>
  <c r="AB2271" i="4"/>
  <c r="AB2272" i="4"/>
  <c r="AB2273" i="4"/>
  <c r="AB2274" i="4"/>
  <c r="AB2275" i="4"/>
  <c r="AB2276" i="4"/>
  <c r="AB2277" i="4"/>
  <c r="AB2278" i="4"/>
  <c r="AB2279" i="4"/>
  <c r="AB2280" i="4"/>
  <c r="AB2281" i="4"/>
  <c r="AB2282" i="4"/>
  <c r="AB2283" i="4"/>
  <c r="AB2284" i="4"/>
  <c r="AB2285" i="4"/>
  <c r="AB2286" i="4"/>
  <c r="AB2287" i="4"/>
  <c r="AB2288" i="4"/>
  <c r="AB2289" i="4"/>
  <c r="AB2290" i="4"/>
  <c r="AB2291" i="4"/>
  <c r="AB2292" i="4"/>
  <c r="AB2293" i="4"/>
  <c r="AB2294" i="4"/>
  <c r="AB2295" i="4"/>
  <c r="AB2296" i="4"/>
  <c r="AB2297" i="4"/>
  <c r="AB2298" i="4"/>
  <c r="AB2299" i="4"/>
  <c r="AB2300" i="4"/>
  <c r="AB2301" i="4"/>
  <c r="AB2302" i="4"/>
  <c r="AB2303" i="4"/>
  <c r="AB2304" i="4"/>
  <c r="AB2305" i="4"/>
  <c r="AB2306" i="4"/>
  <c r="AB2307" i="4"/>
  <c r="AB2308" i="4"/>
  <c r="AB2309" i="4"/>
  <c r="AB2310" i="4"/>
  <c r="AB2311" i="4"/>
  <c r="AB2312" i="4"/>
  <c r="AB2313" i="4"/>
  <c r="AB2314" i="4"/>
  <c r="AB2315" i="4"/>
  <c r="AB2316" i="4"/>
  <c r="AB2317" i="4"/>
  <c r="AB2318" i="4"/>
  <c r="AB2319" i="4"/>
  <c r="AB2320" i="4"/>
  <c r="AB2321" i="4"/>
  <c r="AB2322" i="4"/>
  <c r="AB2323" i="4"/>
  <c r="AB2324" i="4"/>
  <c r="AB2325" i="4"/>
  <c r="AB2326" i="4"/>
  <c r="AB2327" i="4"/>
  <c r="AB2328" i="4"/>
  <c r="AB2329" i="4"/>
  <c r="AB2330" i="4"/>
  <c r="AB2331" i="4"/>
  <c r="AB2332" i="4"/>
  <c r="AB2333" i="4"/>
  <c r="AB2334" i="4"/>
  <c r="AB2335" i="4"/>
  <c r="AB2336" i="4"/>
  <c r="AB2337" i="4"/>
  <c r="AB2338" i="4"/>
  <c r="AB2339" i="4"/>
  <c r="AB2340" i="4"/>
  <c r="AB2341" i="4"/>
  <c r="AB2342" i="4"/>
  <c r="AB2343" i="4"/>
  <c r="AB2344" i="4"/>
  <c r="AB2345" i="4"/>
  <c r="AB2346" i="4"/>
  <c r="AB2347" i="4"/>
  <c r="AB2348" i="4"/>
  <c r="AB2349" i="4"/>
  <c r="AB2350" i="4"/>
  <c r="AB2351" i="4"/>
  <c r="AB2352" i="4"/>
  <c r="AB2353" i="4"/>
  <c r="AB2354" i="4"/>
  <c r="AB2355" i="4"/>
  <c r="AB2356" i="4"/>
  <c r="AB2357" i="4"/>
  <c r="AB2358" i="4"/>
  <c r="AB2359" i="4"/>
  <c r="AB2360" i="4"/>
  <c r="AB2361" i="4"/>
  <c r="AB2362" i="4"/>
  <c r="AB2363" i="4"/>
  <c r="AB2364" i="4"/>
  <c r="AB2365" i="4"/>
  <c r="AB2366" i="4"/>
  <c r="AB2367" i="4"/>
  <c r="AB2368" i="4"/>
  <c r="AB2369" i="4"/>
  <c r="AB2370" i="4"/>
  <c r="AB2371" i="4"/>
  <c r="AB2372" i="4"/>
  <c r="AB2373" i="4"/>
  <c r="AB2374" i="4"/>
  <c r="AB2375" i="4"/>
  <c r="AB2376" i="4"/>
  <c r="AB2377" i="4"/>
  <c r="AB2378" i="4"/>
  <c r="AB2379" i="4"/>
  <c r="AB2380" i="4"/>
  <c r="AB2381" i="4"/>
  <c r="AB2382" i="4"/>
  <c r="AB2383" i="4"/>
  <c r="AB2384" i="4"/>
  <c r="AB2385" i="4"/>
  <c r="AB2386" i="4"/>
  <c r="AB2387" i="4"/>
  <c r="AB2388" i="4"/>
  <c r="AB2389" i="4"/>
  <c r="AB2390" i="4"/>
  <c r="AB2391" i="4"/>
  <c r="AB2392" i="4"/>
  <c r="AB2393" i="4"/>
  <c r="AB2394" i="4"/>
  <c r="AB2395" i="4"/>
  <c r="AB2396" i="4"/>
  <c r="AB2397" i="4"/>
  <c r="AB2398" i="4"/>
  <c r="AB2399" i="4"/>
  <c r="AB2400" i="4"/>
  <c r="AB2401" i="4"/>
  <c r="AB2402" i="4"/>
  <c r="AB2403" i="4"/>
  <c r="AB2404" i="4"/>
  <c r="AB2405" i="4"/>
  <c r="AB2406" i="4"/>
  <c r="AB2407" i="4"/>
  <c r="AB2408" i="4"/>
  <c r="AB2409" i="4"/>
  <c r="AB2410" i="4"/>
  <c r="AB2411" i="4"/>
  <c r="AB2412" i="4"/>
  <c r="AB2413" i="4"/>
  <c r="AB2414" i="4"/>
  <c r="AB2415" i="4"/>
  <c r="AB2416" i="4"/>
  <c r="AB2417" i="4"/>
  <c r="AB2418" i="4"/>
  <c r="AB2419" i="4"/>
  <c r="AB2420" i="4"/>
  <c r="AB2421" i="4"/>
  <c r="AB2422" i="4"/>
  <c r="AB2423" i="4"/>
  <c r="AB2424" i="4"/>
  <c r="AB2425" i="4"/>
  <c r="AB2426" i="4"/>
  <c r="AB2427" i="4"/>
  <c r="AB2428" i="4"/>
  <c r="AB2429" i="4"/>
  <c r="AB2430" i="4"/>
  <c r="AB2431" i="4"/>
  <c r="AB2432" i="4"/>
  <c r="AB2433" i="4"/>
  <c r="AB2434" i="4"/>
  <c r="AB2435" i="4"/>
  <c r="AB2436" i="4"/>
  <c r="AB2437" i="4"/>
  <c r="AB2438" i="4"/>
  <c r="AB2439" i="4"/>
  <c r="AB2440" i="4"/>
  <c r="AB2441" i="4"/>
  <c r="AB2442" i="4"/>
  <c r="AB2443" i="4"/>
  <c r="AB2444" i="4"/>
  <c r="AB2445" i="4"/>
  <c r="AB2446" i="4"/>
  <c r="AB2447" i="4"/>
  <c r="AB2448" i="4"/>
  <c r="AB2449" i="4"/>
  <c r="AB2450" i="4"/>
  <c r="AB2451" i="4"/>
  <c r="AB2452" i="4"/>
  <c r="AB2453" i="4"/>
  <c r="AB2454" i="4"/>
  <c r="AB2455" i="4"/>
  <c r="AB2456" i="4"/>
  <c r="AB2457" i="4"/>
  <c r="AB2458" i="4"/>
  <c r="AB2459" i="4"/>
  <c r="AB2460" i="4"/>
  <c r="AB2461" i="4"/>
  <c r="AB2462" i="4"/>
  <c r="AB2463" i="4"/>
  <c r="AB2464" i="4"/>
  <c r="AB2465" i="4"/>
  <c r="AB2466" i="4"/>
  <c r="AB2467" i="4"/>
  <c r="AB2468" i="4"/>
  <c r="AB2469" i="4"/>
  <c r="AB2470" i="4"/>
  <c r="AB2471" i="4"/>
  <c r="AB2472" i="4"/>
  <c r="AB2473" i="4"/>
  <c r="AB2474" i="4"/>
  <c r="AB2475" i="4"/>
  <c r="AB2476" i="4"/>
  <c r="AB2477" i="4"/>
  <c r="AB2478" i="4"/>
  <c r="AB2479" i="4"/>
  <c r="AB2480" i="4"/>
  <c r="AB2481" i="4"/>
  <c r="AB2482" i="4"/>
  <c r="AB2483" i="4"/>
  <c r="AB2484" i="4"/>
  <c r="AB2485" i="4"/>
  <c r="AB2486" i="4"/>
  <c r="AB2487" i="4"/>
  <c r="AB2488" i="4"/>
  <c r="AB2489" i="4"/>
  <c r="AB2490" i="4"/>
  <c r="AB2491" i="4"/>
  <c r="AB2492" i="4"/>
  <c r="AB2493" i="4"/>
  <c r="AB2494" i="4"/>
  <c r="AB2495" i="4"/>
  <c r="AB2496" i="4"/>
  <c r="AB2497" i="4"/>
  <c r="AB2498" i="4"/>
  <c r="AB2499" i="4"/>
  <c r="AB2500" i="4"/>
  <c r="AB2501" i="4"/>
  <c r="AB2502" i="4"/>
  <c r="AB2503" i="4"/>
  <c r="AB2504" i="4"/>
  <c r="AB5" i="4"/>
  <c r="A4" i="20"/>
  <c r="A54" i="6"/>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R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F5" i="4"/>
  <c r="V5" i="4"/>
  <c r="J5" i="4"/>
  <c r="I5" i="4"/>
  <c r="H5" i="4"/>
  <c r="G5"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5"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D4" i="20"/>
  <c r="A4" i="4"/>
  <c r="I4" i="20"/>
  <c r="H4" i="20"/>
  <c r="G4" i="20"/>
  <c r="F4" i="20"/>
  <c r="C4" i="20"/>
  <c r="B4" i="20"/>
  <c r="K5" i="20"/>
  <c r="N52" i="2"/>
  <c r="N51" i="2"/>
  <c r="N50" i="2"/>
  <c r="N49" i="2"/>
  <c r="N48" i="2"/>
  <c r="N47" i="2"/>
  <c r="N46" i="2"/>
  <c r="N45" i="2"/>
  <c r="N44" i="2"/>
  <c r="M43" i="2"/>
  <c r="N43" i="2"/>
  <c r="O43" i="2"/>
  <c r="N40" i="2"/>
  <c r="N39" i="2"/>
  <c r="N38" i="2"/>
  <c r="N37" i="2"/>
  <c r="N36" i="2"/>
  <c r="N35" i="2"/>
  <c r="N34" i="2"/>
  <c r="N33" i="2"/>
  <c r="N32" i="2"/>
  <c r="N31" i="2"/>
  <c r="M31" i="2"/>
  <c r="O31" i="2"/>
  <c r="A68" i="6"/>
  <c r="G5" i="9"/>
  <c r="H5" i="9"/>
  <c r="F6" i="9"/>
  <c r="B6" i="9"/>
  <c r="G6" i="9"/>
  <c r="H6" i="9"/>
  <c r="G21" i="9"/>
  <c r="G22" i="9"/>
  <c r="B23" i="9"/>
  <c r="G23" i="9"/>
  <c r="B24" i="9"/>
  <c r="G24" i="9"/>
  <c r="B25" i="9"/>
  <c r="G25" i="9"/>
  <c r="B26" i="9"/>
  <c r="G26" i="9"/>
  <c r="B27" i="9"/>
  <c r="G27" i="9"/>
  <c r="B54" i="2"/>
  <c r="S6" i="4"/>
  <c r="T6" i="4"/>
  <c r="S7"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S5" i="4"/>
  <c r="T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9" i="9"/>
  <c r="B29" i="9"/>
  <c r="G29" i="9"/>
  <c r="H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c r="H15" i="9"/>
  <c r="D15" i="9"/>
  <c r="B11" i="9"/>
  <c r="G11" i="9"/>
  <c r="H11" i="9"/>
  <c r="D11" i="9"/>
  <c r="B14" i="9"/>
  <c r="G14" i="9"/>
  <c r="H14" i="9"/>
  <c r="B12" i="9"/>
  <c r="G12" i="9"/>
  <c r="H12" i="9"/>
  <c r="G10" i="9"/>
  <c r="H10" i="9"/>
  <c r="B30" i="9"/>
  <c r="G30" i="9"/>
  <c r="B31" i="9"/>
  <c r="G31" i="9"/>
  <c r="B32" i="9"/>
  <c r="G32" i="9"/>
  <c r="B33" i="9"/>
  <c r="G33" i="9"/>
  <c r="B34" i="9"/>
  <c r="G34" i="9"/>
  <c r="B35" i="9"/>
  <c r="G35" i="9"/>
  <c r="B36" i="9"/>
  <c r="G36" i="9"/>
  <c r="B37" i="9"/>
  <c r="G37" i="9"/>
  <c r="B38" i="9"/>
  <c r="G38" i="9"/>
  <c r="S2499" i="4"/>
  <c r="S2498" i="4"/>
  <c r="S2497" i="4"/>
  <c r="S2496" i="4"/>
  <c r="B4" i="9"/>
  <c r="G4" i="9"/>
  <c r="H4" i="9"/>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C15" i="9"/>
  <c r="A44" i="6"/>
  <c r="B20" i="8"/>
  <c r="B30" i="2"/>
  <c r="A17" i="9"/>
  <c r="I20" i="9"/>
  <c r="I8" i="9"/>
  <c r="B23" i="2"/>
  <c r="A12" i="9"/>
  <c r="A1" i="6"/>
  <c r="J14" i="9"/>
  <c r="C2" i="8"/>
  <c r="A8" i="6"/>
  <c r="I25" i="9"/>
  <c r="C19" i="8"/>
  <c r="A42" i="6"/>
  <c r="B15" i="8"/>
  <c r="I27" i="9"/>
  <c r="A79" i="6"/>
  <c r="A5" i="6"/>
  <c r="C3" i="9"/>
  <c r="C4" i="8"/>
  <c r="A13" i="6"/>
  <c r="A38" i="6"/>
  <c r="C7" i="8"/>
  <c r="A19" i="6"/>
  <c r="B27" i="2"/>
  <c r="A15" i="9"/>
  <c r="A1" i="5"/>
  <c r="F4" i="4"/>
  <c r="J7" i="9"/>
  <c r="D30" i="2"/>
  <c r="D42" i="2"/>
  <c r="B25" i="2"/>
  <c r="A13" i="9"/>
  <c r="B9" i="2"/>
  <c r="A5" i="9"/>
  <c r="I7" i="9"/>
  <c r="A1" i="9"/>
  <c r="J39" i="9"/>
  <c r="C6" i="8"/>
  <c r="A17" i="6"/>
  <c r="A6" i="6"/>
  <c r="C22" i="8"/>
  <c r="B14" i="8"/>
  <c r="B3" i="9"/>
  <c r="B4" i="8"/>
  <c r="A12" i="6"/>
  <c r="J10" i="9"/>
  <c r="I10" i="9"/>
  <c r="C10" i="9"/>
  <c r="D2" i="2"/>
  <c r="A7" i="9"/>
  <c r="A2" i="6"/>
  <c r="B11" i="8"/>
  <c r="A28" i="6"/>
  <c r="J12" i="9"/>
  <c r="I12" i="9"/>
  <c r="C12" i="9"/>
  <c r="B23" i="8"/>
  <c r="C9" i="8"/>
  <c r="A25" i="6"/>
  <c r="C12" i="8"/>
  <c r="I26" i="9"/>
  <c r="A3" i="9"/>
  <c r="A37" i="6"/>
  <c r="B4" i="2"/>
  <c r="P4" i="4"/>
  <c r="I4" i="4"/>
  <c r="L4" i="4"/>
  <c r="G30" i="2"/>
  <c r="G42" i="2"/>
  <c r="J8" i="9"/>
  <c r="C8" i="9"/>
  <c r="B29" i="2"/>
  <c r="A16" i="9"/>
  <c r="B7" i="8"/>
  <c r="I29" i="9"/>
  <c r="A41" i="6"/>
  <c r="C5" i="8"/>
  <c r="J11" i="9"/>
  <c r="I11" i="9"/>
  <c r="C11" i="9"/>
  <c r="C8" i="8"/>
  <c r="A73" i="6"/>
  <c r="C11" i="8"/>
  <c r="H4" i="4"/>
  <c r="Q4" i="4"/>
  <c r="B19" i="2"/>
  <c r="C15" i="8"/>
  <c r="I18" i="9"/>
  <c r="B10" i="8"/>
  <c r="I24" i="9"/>
  <c r="I6" i="9"/>
  <c r="C6" i="9"/>
  <c r="B10" i="2"/>
  <c r="A6" i="9"/>
  <c r="A18" i="6"/>
  <c r="I4" i="9"/>
  <c r="I39" i="9"/>
  <c r="B19" i="8"/>
  <c r="A15" i="6"/>
  <c r="A21" i="6"/>
  <c r="B21" i="8"/>
  <c r="A29" i="6"/>
  <c r="B26" i="2"/>
  <c r="A14" i="9"/>
  <c r="A26" i="6"/>
  <c r="I23" i="9"/>
  <c r="I30" i="9"/>
  <c r="J4" i="9"/>
  <c r="C4" i="9"/>
  <c r="G4" i="4"/>
  <c r="B8" i="8"/>
  <c r="J5" i="9"/>
  <c r="I5" i="9"/>
  <c r="C5" i="9"/>
  <c r="A39" i="6"/>
  <c r="J6" i="9"/>
  <c r="A27" i="6"/>
  <c r="I19" i="9"/>
  <c r="B18" i="2"/>
  <c r="C5" i="5"/>
  <c r="A11" i="9"/>
  <c r="B2006" i="5"/>
  <c r="C3" i="8"/>
  <c r="B12" i="8"/>
  <c r="I21" i="9"/>
  <c r="A22" i="6"/>
  <c r="A7" i="6"/>
  <c r="B3" i="4"/>
  <c r="B17" i="2"/>
  <c r="C20" i="8"/>
  <c r="B5" i="8"/>
  <c r="A40" i="6"/>
  <c r="B2" i="8"/>
  <c r="A3" i="6"/>
  <c r="C21" i="8"/>
  <c r="B42" i="2"/>
  <c r="A28" i="9"/>
  <c r="B24" i="2"/>
  <c r="D1" i="9"/>
  <c r="A74" i="6"/>
  <c r="B9" i="8"/>
  <c r="A43" i="6"/>
  <c r="N4" i="4"/>
  <c r="F5" i="5"/>
  <c r="I13" i="9"/>
  <c r="C14" i="8"/>
  <c r="I14" i="9"/>
  <c r="C14" i="9"/>
  <c r="B6" i="8"/>
  <c r="K4" i="4"/>
  <c r="B7" i="2"/>
  <c r="J13" i="9"/>
  <c r="C13" i="9"/>
  <c r="C10" i="8"/>
  <c r="J4" i="4"/>
  <c r="B6" i="2"/>
  <c r="A20" i="6"/>
  <c r="B18" i="8"/>
  <c r="A16" i="6"/>
  <c r="B5" i="5"/>
  <c r="B4" i="4"/>
  <c r="O4" i="4"/>
  <c r="A30" i="6"/>
  <c r="B22" i="8"/>
  <c r="C18" i="8"/>
  <c r="B16" i="8"/>
  <c r="B8" i="2"/>
  <c r="A4" i="9"/>
  <c r="D5" i="9"/>
  <c r="C2" i="9"/>
  <c r="D6" i="9"/>
  <c r="D12" i="9"/>
  <c r="D4" i="9"/>
  <c r="D10" i="9"/>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B39" i="9"/>
  <c r="D39" i="9"/>
  <c r="C39" i="9"/>
  <c r="D18" i="9"/>
  <c r="C18" i="9"/>
  <c r="D7" i="9"/>
  <c r="C7" i="9"/>
  <c r="C41" i="9"/>
  <c r="D41" i="9"/>
  <c r="D29" i="9"/>
  <c r="C29" i="9"/>
  <c r="B34" i="2"/>
  <c r="A21" i="9"/>
  <c r="F21" i="9"/>
  <c r="B35" i="2"/>
  <c r="A22" i="9"/>
  <c r="F22" i="9"/>
  <c r="C19" i="9"/>
  <c r="D19" i="9"/>
  <c r="D42" i="9"/>
  <c r="C42" i="9"/>
  <c r="A30" i="9"/>
  <c r="H30" i="9"/>
  <c r="C30" i="9"/>
  <c r="D30" i="9"/>
  <c r="C45" i="9"/>
  <c r="D45" i="9"/>
  <c r="A33" i="9"/>
  <c r="H33" i="9"/>
  <c r="D33" i="9"/>
  <c r="C33" i="9"/>
  <c r="D43" i="9"/>
  <c r="C43" i="9"/>
  <c r="A32" i="9"/>
  <c r="H32" i="9"/>
  <c r="D32" i="9"/>
  <c r="C32" i="9"/>
  <c r="A31" i="9"/>
  <c r="H31" i="9"/>
  <c r="C31" i="9"/>
  <c r="D31" i="9"/>
  <c r="C44" i="9"/>
  <c r="D44" i="9"/>
  <c r="D20" i="9"/>
  <c r="C20" i="9"/>
  <c r="P38" i="2"/>
  <c r="P37" i="2"/>
  <c r="Q37" i="2"/>
  <c r="P36" i="2"/>
  <c r="P35" i="2"/>
  <c r="Q36" i="2"/>
  <c r="R36" i="2"/>
  <c r="Q35" i="2"/>
  <c r="P34" i="2"/>
  <c r="P33" i="2"/>
  <c r="Q34" i="2"/>
  <c r="R35" i="2"/>
  <c r="S35" i="2"/>
  <c r="R34" i="2"/>
  <c r="Q33" i="2"/>
  <c r="P32" i="2"/>
  <c r="Q32" i="2"/>
  <c r="R33" i="2"/>
  <c r="S34" i="2"/>
  <c r="T34" i="2"/>
  <c r="S33" i="2"/>
  <c r="R32" i="2"/>
  <c r="Q31" i="2"/>
  <c r="R31" i="2"/>
  <c r="S32" i="2"/>
  <c r="T33" i="2"/>
  <c r="U33" i="2"/>
  <c r="T32" i="2"/>
  <c r="S31" i="2"/>
  <c r="T31" i="2"/>
  <c r="U32" i="2"/>
  <c r="V32" i="2"/>
  <c r="U31" i="2"/>
  <c r="V31" i="2"/>
  <c r="W31" i="2"/>
  <c r="X31" i="2"/>
  <c r="W32" i="2"/>
  <c r="V33" i="2"/>
  <c r="U34" i="2"/>
  <c r="T35" i="2"/>
  <c r="S36" i="2"/>
  <c r="R37" i="2"/>
  <c r="Q38" i="2"/>
  <c r="P39" i="2"/>
  <c r="M32" i="2"/>
  <c r="O32" i="2"/>
  <c r="M33" i="2"/>
  <c r="O33" i="2"/>
  <c r="M34" i="2"/>
  <c r="O34" i="2"/>
  <c r="M35" i="2"/>
  <c r="O35" i="2"/>
  <c r="M44" i="2"/>
  <c r="O44" i="2"/>
  <c r="M45" i="2"/>
  <c r="O45" i="2"/>
  <c r="M46" i="2"/>
  <c r="O46" i="2"/>
  <c r="M47" i="2"/>
  <c r="O47" i="2"/>
  <c r="P40" i="2"/>
  <c r="Q39" i="2"/>
  <c r="R38" i="2"/>
  <c r="S38" i="2"/>
  <c r="R39" i="2"/>
  <c r="Q40" i="2"/>
  <c r="R40" i="2"/>
  <c r="S39" i="2"/>
  <c r="T39" i="2"/>
  <c r="S37" i="2"/>
  <c r="T37" i="2"/>
  <c r="T38" i="2"/>
  <c r="U38" i="2"/>
  <c r="S40" i="2"/>
  <c r="T40" i="2"/>
  <c r="U39" i="2"/>
  <c r="V39" i="2"/>
  <c r="U40" i="2"/>
  <c r="V40" i="2"/>
  <c r="W39" i="2"/>
  <c r="V38" i="2"/>
  <c r="U37" i="2"/>
  <c r="T36" i="2"/>
  <c r="U36" i="2"/>
  <c r="V37" i="2"/>
  <c r="W38" i="2"/>
  <c r="X39" i="2"/>
  <c r="W40" i="2"/>
  <c r="X40" i="2"/>
  <c r="Y40" i="2"/>
  <c r="Z40" i="2"/>
  <c r="W37" i="2"/>
  <c r="V36" i="2"/>
  <c r="U35" i="2"/>
  <c r="V35" i="2"/>
  <c r="W36" i="2"/>
  <c r="X37" i="2"/>
  <c r="X38" i="2"/>
  <c r="Y38" i="2"/>
  <c r="Y39" i="2"/>
  <c r="Z38" i="2"/>
  <c r="Z39" i="2"/>
  <c r="Y37" i="2"/>
  <c r="X36" i="2"/>
  <c r="W35" i="2"/>
  <c r="V34" i="2"/>
  <c r="W34" i="2"/>
  <c r="X35" i="2"/>
  <c r="Y36" i="2"/>
  <c r="Z37" i="2"/>
  <c r="W33" i="2"/>
  <c r="X33" i="2"/>
  <c r="X34" i="2"/>
  <c r="Y33" i="2"/>
  <c r="X32" i="2"/>
  <c r="Y32" i="2"/>
  <c r="Z33" i="2"/>
  <c r="Z32" i="2"/>
  <c r="Y34" i="2"/>
  <c r="Y35" i="2"/>
  <c r="Z34" i="2"/>
  <c r="Z35" i="2"/>
  <c r="Y31" i="2"/>
  <c r="Z31" i="2"/>
  <c r="Z36" i="2"/>
  <c r="AA17" i="2" a="1"/>
  <c r="AA17" i="2"/>
  <c r="AA18" i="2" a="1"/>
  <c r="AA18" i="2"/>
  <c r="AA19" i="2" a="1"/>
  <c r="AA19" i="2"/>
  <c r="AA20" i="2" a="1"/>
  <c r="AA20" i="2"/>
  <c r="AA21" i="2" a="1"/>
  <c r="AA21" i="2"/>
  <c r="B52" i="2"/>
  <c r="A50" i="9"/>
  <c r="K50" i="9"/>
  <c r="G50" i="9"/>
  <c r="F50" i="9"/>
  <c r="H50" i="9"/>
  <c r="B51" i="2"/>
  <c r="A49" i="9"/>
  <c r="K49" i="9"/>
  <c r="G49" i="9"/>
  <c r="F49" i="9"/>
  <c r="H49" i="9"/>
  <c r="B50" i="2"/>
  <c r="A48" i="9"/>
  <c r="K48" i="9"/>
  <c r="G48" i="9"/>
  <c r="F48" i="9"/>
  <c r="H48" i="9"/>
  <c r="B49" i="2"/>
  <c r="A47" i="9"/>
  <c r="K47" i="9"/>
  <c r="G47" i="9"/>
  <c r="F47" i="9"/>
  <c r="H47" i="9"/>
  <c r="B48" i="2"/>
  <c r="A46" i="9"/>
  <c r="K46" i="9"/>
  <c r="G46" i="9"/>
  <c r="F46" i="9"/>
  <c r="H46" i="9"/>
  <c r="B40" i="2"/>
  <c r="A27" i="9"/>
  <c r="F27" i="9"/>
  <c r="H27" i="9"/>
  <c r="B39" i="2"/>
  <c r="A26" i="9"/>
  <c r="F26" i="9"/>
  <c r="H26" i="9"/>
  <c r="B38" i="2"/>
  <c r="A25" i="9"/>
  <c r="F25" i="9"/>
  <c r="H25" i="9"/>
  <c r="B37" i="2"/>
  <c r="A24" i="9"/>
  <c r="F24" i="9"/>
  <c r="H24" i="9"/>
  <c r="B36" i="2"/>
  <c r="A23" i="9"/>
  <c r="F23" i="9"/>
  <c r="H23" i="9"/>
  <c r="H22" i="9"/>
  <c r="H21" i="9"/>
  <c r="H52" i="9"/>
  <c r="D2" i="9"/>
  <c r="A37" i="9"/>
  <c r="H37" i="9"/>
  <c r="D37" i="9"/>
  <c r="C37" i="9"/>
  <c r="D49" i="9"/>
  <c r="C49" i="9"/>
  <c r="C48" i="9"/>
  <c r="D48" i="9"/>
  <c r="A36" i="9"/>
  <c r="H36" i="9"/>
  <c r="D36" i="9"/>
  <c r="C36" i="9"/>
  <c r="C47" i="9"/>
  <c r="D47" i="9"/>
  <c r="A35" i="9"/>
  <c r="H35" i="9"/>
  <c r="C35" i="9"/>
  <c r="D35" i="9"/>
  <c r="C26" i="9"/>
  <c r="D26" i="9"/>
  <c r="A34" i="9"/>
  <c r="H34" i="9"/>
  <c r="C34" i="9"/>
  <c r="D34" i="9"/>
  <c r="D25" i="9"/>
  <c r="C25" i="9"/>
  <c r="C46" i="9"/>
  <c r="D46" i="9"/>
  <c r="D24" i="9"/>
  <c r="C24" i="9"/>
  <c r="C23" i="9"/>
  <c r="D23" i="9"/>
  <c r="C22" i="9"/>
  <c r="D22" i="9"/>
  <c r="C21" i="9"/>
  <c r="D21" i="9"/>
  <c r="M36" i="2"/>
  <c r="O36" i="2"/>
  <c r="M37" i="2"/>
  <c r="O37" i="2"/>
  <c r="M38" i="2"/>
  <c r="O38" i="2"/>
  <c r="M39" i="2"/>
  <c r="O39" i="2"/>
  <c r="M48" i="2"/>
  <c r="O48" i="2"/>
  <c r="M49" i="2"/>
  <c r="O49" i="2"/>
  <c r="M50" i="2"/>
  <c r="O50" i="2"/>
  <c r="M51" i="2"/>
  <c r="O51" i="2"/>
  <c r="M52" i="2"/>
  <c r="O52" i="2"/>
  <c r="M40" i="2"/>
  <c r="O40" i="2"/>
  <c r="C27" i="9"/>
  <c r="D27" i="9"/>
  <c r="C50" i="9"/>
  <c r="D50" i="9"/>
  <c r="A38" i="9"/>
  <c r="H38" i="9"/>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<sst xmlns="http://schemas.openxmlformats.org/spreadsheetml/2006/main" count="23270" uniqueCount="19218">
  <si>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</si>
  <si>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</si>
  <si>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</si>
  <si>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</si>
  <si>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</si>
  <si>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</si>
  <si>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</si>
  <si>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</si>
  <si>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</si>
  <si>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</si>
  <si>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</si>
  <si>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</si>
  <si>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</si>
  <si>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</si>
  <si>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</si>
  <si>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</si>
  <si>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</si>
  <si>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</si>
  <si>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</si>
  <si>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</si>
  <si>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</si>
  <si>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</si>
  <si>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</si>
  <si>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</si>
  <si>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</si>
  <si>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</si>
  <si>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</si>
  <si>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</si>
  <si>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</si>
  <si>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</si>
  <si>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</si>
  <si>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</si>
  <si>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</si>
  <si>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</si>
  <si>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</si>
  <si>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</si>
  <si>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</si>
  <si>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</si>
  <si>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</si>
  <si>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</si>
  <si>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</si>
  <si>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</si>
  <si>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</si>
  <si>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</si>
  <si>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</si>
  <si>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</si>
  <si>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</si>
  <si>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</si>
  <si>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</si>
  <si>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</si>
  <si>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</si>
  <si>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</si>
  <si>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</si>
  <si>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</si>
  <si>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</si>
  <si>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</si>
  <si>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</si>
  <si>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</si>
  <si>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</si>
  <si>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</si>
  <si>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</si>
  <si>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</si>
  <si>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</si>
  <si>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</si>
  <si>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</si>
  <si>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</si>
  <si>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</si>
  <si>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</si>
  <si>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</si>
  <si>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</si>
  <si>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</si>
  <si>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</si>
  <si>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</si>
  <si>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</si>
  <si>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</si>
  <si>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</si>
  <si>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</si>
  <si>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</si>
  <si>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</si>
  <si>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</si>
  <si>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</si>
  <si>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</si>
  <si>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</si>
  <si>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</si>
  <si>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</si>
  <si>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</si>
  <si>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</si>
  <si>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</si>
  <si>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</si>
  <si>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</si>
  <si>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</si>
  <si>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</si>
  <si>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</si>
  <si>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</si>
  <si>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</si>
  <si>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</si>
  <si>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</si>
  <si>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</si>
  <si>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</si>
  <si>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</si>
  <si>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</si>
  <si>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</si>
  <si>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</si>
  <si>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</si>
  <si>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</si>
  <si>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</si>
  <si>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</si>
  <si>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</si>
  <si>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</si>
  <si>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</si>
  <si>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</si>
  <si>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</si>
  <si>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</si>
  <si>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</si>
  <si>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</si>
  <si>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</si>
  <si>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</si>
  <si>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</si>
  <si>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</si>
  <si>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</si>
  <si>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</si>
  <si>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</si>
  <si>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</si>
  <si>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</si>
  <si>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</si>
  <si>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</si>
  <si>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</si>
  <si>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</si>
  <si>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</si>
  <si>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</si>
  <si>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</si>
  <si>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</si>
  <si>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</si>
  <si>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</si>
  <si>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</si>
  <si>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</si>
  <si>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</si>
  <si>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</si>
  <si>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</si>
  <si>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</si>
  <si>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</si>
  <si>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</si>
  <si>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</si>
  <si>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</si>
  <si>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</si>
  <si>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</si>
  <si>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</si>
  <si>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</si>
  <si>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</si>
  <si>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</si>
  <si>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</si>
  <si>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</si>
  <si>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</si>
  <si>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</si>
  <si>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</si>
  <si>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</si>
  <si>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</si>
  <si>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</si>
  <si>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</si>
  <si>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</si>
  <si>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</si>
  <si>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</si>
  <si>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</si>
  <si>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</si>
  <si>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</si>
  <si>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</si>
  <si>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</si>
  <si>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</si>
  <si>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</si>
  <si>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</si>
  <si>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</si>
  <si>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</si>
  <si>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</si>
  <si>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</si>
  <si>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</si>
  <si>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</si>
  <si>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</si>
  <si>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</si>
  <si>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</si>
  <si>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</si>
  <si>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</si>
  <si>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</si>
  <si>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</si>
  <si>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</si>
  <si>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</si>
  <si>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</si>
  <si>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</si>
  <si>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</si>
  <si>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</si>
  <si>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</si>
  <si>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</si>
  <si>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</si>
  <si>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</si>
  <si>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</si>
  <si>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</si>
  <si>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</si>
  <si>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</si>
  <si>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</si>
  <si>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</si>
  <si>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</si>
  <si>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</si>
  <si>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</si>
  <si>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</si>
  <si>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</si>
  <si>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</si>
  <si>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</si>
  <si>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</si>
  <si>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</si>
  <si>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</si>
  <si>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</si>
  <si>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</si>
  <si>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</si>
  <si>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</si>
  <si>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</si>
  <si>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</si>
  <si>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</si>
  <si>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</si>
  <si>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</si>
  <si>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</si>
  <si>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</si>
  <si>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</si>
  <si>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</si>
  <si>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</si>
  <si>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</si>
  <si>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</si>
  <si>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</si>
  <si>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</si>
  <si>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</si>
  <si>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</si>
  <si>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</si>
  <si>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</si>
  <si>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</si>
  <si>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</si>
  <si>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</si>
  <si>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</si>
  <si>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</si>
  <si>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</si>
  <si>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</si>
  <si>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</si>
  <si>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</si>
  <si>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</si>
  <si>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</si>
  <si>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</si>
  <si>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</si>
  <si>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</si>
  <si>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</si>
  <si>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</si>
  <si>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</si>
  <si>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</si>
  <si>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</si>
  <si>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</si>
  <si>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</si>
  <si>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</si>
  <si>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</si>
  <si>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</si>
  <si>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</si>
  <si>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</si>
  <si>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</si>
  <si>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</si>
  <si>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</si>
  <si>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</si>
  <si>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</si>
  <si>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</si>
  <si>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</si>
  <si>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</si>
  <si>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</si>
  <si>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</si>
  <si>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</si>
  <si>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</si>
  <si>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</si>
  <si>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</si>
  <si>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</si>
  <si>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</si>
  <si>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</si>
  <si>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</si>
  <si>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</si>
  <si>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</si>
  <si>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</si>
  <si>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</si>
  <si>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</si>
  <si>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</si>
  <si>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</si>
  <si>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</si>
  <si>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</si>
  <si>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</si>
  <si>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</si>
  <si>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</si>
  <si>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</si>
  <si>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</si>
  <si>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</si>
  <si>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</si>
  <si>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</si>
  <si>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</si>
  <si>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</si>
  <si>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</si>
  <si>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</si>
  <si>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</si>
  <si>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</si>
  <si>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</si>
  <si>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</si>
  <si>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</si>
  <si>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</si>
  <si>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</si>
  <si>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</si>
  <si>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</si>
  <si>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</si>
  <si>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</si>
  <si>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</si>
  <si>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</si>
  <si>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</si>
  <si>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</si>
  <si>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</si>
  <si>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</si>
  <si>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</si>
  <si>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</si>
  <si>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</si>
  <si>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</si>
  <si>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</si>
  <si>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</si>
  <si>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</si>
  <si>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</si>
  <si>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</si>
  <si>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</si>
  <si>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</si>
  <si>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</si>
  <si>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</si>
  <si>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</si>
  <si>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</si>
  <si>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</si>
  <si>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</si>
  <si>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</si>
  <si>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</si>
  <si>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</si>
  <si>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</si>
  <si>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</si>
  <si>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</si>
  <si>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</si>
  <si>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</si>
  <si>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</si>
  <si>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</si>
  <si>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</si>
  <si>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</si>
  <si>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</si>
  <si>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</si>
  <si>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</si>
  <si>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</si>
  <si>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</si>
  <si>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</si>
  <si>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</si>
  <si>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</si>
  <si>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</si>
  <si>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</si>
  <si>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</si>
  <si>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</si>
  <si>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</si>
  <si>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</si>
  <si>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</si>
  <si>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</si>
  <si>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</si>
  <si>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</si>
  <si>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</si>
  <si>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</si>
  <si>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</si>
  <si>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</si>
  <si>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</si>
  <si>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</si>
  <si>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</si>
  <si>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</si>
  <si>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</si>
  <si>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</si>
  <si>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</si>
  <si>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</si>
  <si>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</si>
  <si>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</si>
  <si>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</si>
  <si>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</si>
  <si>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</si>
  <si>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</si>
  <si>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</si>
  <si>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</si>
  <si>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</si>
  <si>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</si>
  <si>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</si>
  <si>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</si>
  <si>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</si>
  <si>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</si>
  <si>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</si>
  <si>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</si>
  <si>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</si>
  <si>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</si>
  <si>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</si>
  <si>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</si>
  <si>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</si>
  <si>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</si>
  <si>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</si>
  <si>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</si>
  <si>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</si>
  <si>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</si>
  <si>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</si>
  <si>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</si>
  <si>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</si>
  <si>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</si>
  <si>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</si>
  <si>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</si>
  <si>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</si>
  <si>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</si>
  <si>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</si>
  <si>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</si>
  <si>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</si>
  <si>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</si>
  <si>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</si>
  <si>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</si>
  <si>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</si>
  <si>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</si>
  <si>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</si>
  <si>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</si>
  <si>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</si>
  <si>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</si>
  <si>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</si>
  <si>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</si>
  <si>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</si>
  <si>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</si>
  <si>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</si>
  <si>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</si>
  <si>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</si>
  <si>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</si>
  <si>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</si>
  <si>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</si>
  <si>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</si>
  <si>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</si>
  <si>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</si>
  <si>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</si>
  <si>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</si>
  <si>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</si>
  <si>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</si>
  <si>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</si>
  <si>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</si>
  <si>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</si>
  <si>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</si>
  <si>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</si>
  <si>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</si>
  <si>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</si>
  <si>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</si>
  <si>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</si>
  <si>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</si>
  <si>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</si>
  <si>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</si>
  <si>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</si>
  <si>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</si>
  <si>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</si>
  <si>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</si>
  <si>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</si>
  <si>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</si>
  <si>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</si>
  <si>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</si>
  <si>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</si>
  <si>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</si>
  <si>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</si>
  <si>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</si>
  <si>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</si>
  <si>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</si>
  <si>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</si>
  <si>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</si>
  <si>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</si>
  <si>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</si>
  <si>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</si>
  <si>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</si>
  <si>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</si>
  <si>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</si>
  <si>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</si>
  <si>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</si>
  <si>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</si>
  <si>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</si>
  <si>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</si>
  <si>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</si>
  <si>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</si>
  <si>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</si>
  <si>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</si>
  <si>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</si>
  <si>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</si>
  <si>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</si>
  <si>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</si>
  <si>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</si>
  <si>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</si>
  <si>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</si>
  <si>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</si>
  <si>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</si>
  <si>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</si>
  <si>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</si>
  <si>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</si>
  <si>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</si>
  <si>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</si>
  <si>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</si>
  <si>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</si>
  <si>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</si>
  <si>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</si>
  <si>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</si>
  <si>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</si>
  <si>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</si>
  <si>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</si>
  <si>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</si>
  <si>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</si>
  <si>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</si>
  <si>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</si>
  <si>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</si>
  <si>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</si>
  <si>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</si>
  <si>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</si>
  <si>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</si>
  <si>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</si>
  <si>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</si>
  <si>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</si>
  <si>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</si>
  <si>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</si>
  <si>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</si>
  <si>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</si>
  <si>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</si>
  <si>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</si>
  <si>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</si>
  <si>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</si>
  <si>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</si>
  <si>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</si>
  <si>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</si>
  <si>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</si>
  <si>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</si>
  <si>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</si>
  <si>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</si>
  <si>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</si>
  <si>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</si>
  <si>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</si>
  <si>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</si>
  <si>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</si>
  <si>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</si>
  <si>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</si>
  <si>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</si>
  <si>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</si>
  <si>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</si>
  <si>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</si>
  <si>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</si>
  <si>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</si>
  <si>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</si>
  <si>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</si>
  <si>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</si>
  <si>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</si>
  <si>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</si>
  <si>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</si>
  <si>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</si>
  <si>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</si>
  <si>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</si>
  <si>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</si>
  <si>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</si>
  <si>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</si>
  <si>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</si>
  <si>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</si>
  <si>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</si>
  <si>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</si>
  <si>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</si>
  <si>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</si>
  <si>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</si>
  <si>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</si>
  <si>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</si>
  <si>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</si>
  <si>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</si>
  <si>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</si>
  <si>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</si>
  <si>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</si>
  <si>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</si>
  <si>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</si>
  <si>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</si>
  <si>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</si>
  <si>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</si>
  <si>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</si>
  <si>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</si>
  <si>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</si>
  <si>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</si>
  <si>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</si>
  <si>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</si>
  <si>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</si>
  <si>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</si>
  <si>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</si>
  <si>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</si>
  <si>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</si>
  <si>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</si>
  <si>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</si>
  <si>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</si>
  <si>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</si>
  <si>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</si>
  <si>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</si>
  <si>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</si>
  <si>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</si>
  <si>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</si>
  <si>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</si>
  <si>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</si>
  <si>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</si>
  <si>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</si>
  <si>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</si>
  <si>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</si>
  <si>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</si>
  <si>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</si>
  <si>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</si>
  <si>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</si>
  <si>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</si>
  <si>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</si>
  <si>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</si>
  <si>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</si>
  <si>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</si>
  <si>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</si>
  <si>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</si>
  <si>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</si>
  <si>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</si>
  <si>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</si>
  <si>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</si>
  <si>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</si>
  <si>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</si>
  <si>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</si>
  <si>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</si>
  <si>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</si>
  <si>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</si>
  <si>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</si>
  <si>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</si>
  <si>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</si>
  <si>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</si>
  <si>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</si>
  <si>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</si>
  <si>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</si>
  <si>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</si>
  <si>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</si>
  <si>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</si>
  <si>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</si>
  <si>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</si>
  <si>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</si>
  <si>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</si>
  <si>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</si>
  <si>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</si>
  <si>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</si>
  <si>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</si>
  <si>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</si>
  <si>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</si>
  <si>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</si>
  <si>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</si>
  <si>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</si>
  <si>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</si>
  <si>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</si>
  <si>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</si>
  <si>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</si>
  <si>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</si>
  <si>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</si>
  <si>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</si>
  <si>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</si>
  <si>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</si>
  <si>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</si>
  <si>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</si>
  <si>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</si>
  <si>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</si>
  <si>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</si>
  <si>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</si>
  <si>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</si>
  <si>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</si>
  <si>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</si>
  <si>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</si>
  <si>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</si>
  <si>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</si>
  <si>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</si>
  <si>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</si>
  <si>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</si>
  <si>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</si>
  <si>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</si>
  <si>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</si>
  <si>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</si>
  <si>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</si>
  <si>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</si>
  <si>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</si>
  <si>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</si>
  <si>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</si>
  <si>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</si>
  <si>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</si>
  <si>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</si>
  <si>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</si>
  <si>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</si>
  <si>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</si>
  <si>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</si>
  <si>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</si>
  <si>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</si>
  <si>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</si>
  <si>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</si>
  <si>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</si>
  <si>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</si>
  <si>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</si>
  <si>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</si>
  <si>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</si>
  <si>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</si>
  <si>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</si>
  <si>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</si>
  <si>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</si>
  <si>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</si>
  <si>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</si>
  <si>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</si>
  <si>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</si>
  <si>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</si>
  <si>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</si>
  <si>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</si>
  <si>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</si>
  <si>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</si>
  <si>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</si>
  <si>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</si>
  <si>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</si>
  <si>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</si>
  <si>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</si>
  <si>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</si>
  <si>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</si>
  <si>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</si>
  <si>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</si>
  <si>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</si>
  <si>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</si>
  <si>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</si>
  <si>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</si>
  <si>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</si>
  <si>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</si>
  <si>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</si>
  <si>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</si>
  <si>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</si>
  <si>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</si>
  <si>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</si>
  <si>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</si>
  <si>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</si>
  <si>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</si>
  <si>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</si>
  <si>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</si>
  <si>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</si>
  <si>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</si>
  <si>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</si>
  <si>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</si>
  <si>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</si>
  <si>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</si>
  <si>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</si>
  <si>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</si>
  <si>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</si>
  <si>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</si>
  <si>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</si>
  <si>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</si>
  <si>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</si>
  <si>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</si>
  <si>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</si>
  <si>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</si>
  <si>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</si>
  <si>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</si>
  <si>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</si>
  <si>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</si>
  <si>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</si>
  <si>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</si>
  <si>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</si>
  <si>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</si>
  <si>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</si>
  <si>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</si>
  <si>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</si>
  <si>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</si>
  <si>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</si>
  <si>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</si>
  <si>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</si>
  <si>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</si>
  <si>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</si>
  <si>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</si>
  <si>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</si>
  <si>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</si>
  <si>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</si>
  <si>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</si>
  <si>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</si>
  <si>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</si>
  <si>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</si>
  <si>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</si>
  <si>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</si>
  <si>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</si>
  <si>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</si>
  <si>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</si>
  <si>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</si>
  <si>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</si>
  <si>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</si>
  <si>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</si>
  <si>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</si>
  <si>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</si>
  <si>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</si>
  <si>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</si>
  <si>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</si>
  <si>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</si>
  <si>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</si>
  <si>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</si>
  <si>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</si>
  <si>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</si>
  <si>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</si>
  <si>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</si>
  <si>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</si>
  <si>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</si>
  <si>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</si>
  <si>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</si>
  <si>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</si>
  <si>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</si>
  <si>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</si>
  <si>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</si>
  <si>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</si>
  <si>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</si>
  <si>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</si>
  <si>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</si>
  <si>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</si>
  <si>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</si>
  <si>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</si>
  <si>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</si>
  <si>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</si>
  <si>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</si>
  <si>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</si>
  <si>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</si>
  <si>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</si>
  <si>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</si>
  <si>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</si>
  <si>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</si>
  <si>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</si>
  <si>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</si>
  <si>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</si>
  <si>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</si>
  <si>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</si>
  <si>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</si>
  <si>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</si>
  <si>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</si>
  <si>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</si>
  <si>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</si>
  <si>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</si>
  <si>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</si>
  <si>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</si>
  <si>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</si>
  <si>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</si>
  <si>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</si>
  <si>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</si>
  <si>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</si>
  <si>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</si>
  <si>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</si>
  <si>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</si>
  <si>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</si>
  <si>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</si>
  <si>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</si>
  <si>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</si>
  <si>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</si>
  <si>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</si>
  <si>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</si>
  <si>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</si>
  <si>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</si>
  <si>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</si>
  <si>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</si>
  <si>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</si>
  <si>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</si>
  <si>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</si>
  <si>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</si>
  <si>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</si>
  <si>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</si>
  <si>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</si>
  <si>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</si>
  <si>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</si>
  <si>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</si>
  <si>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</si>
  <si>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</si>
  <si>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</si>
  <si>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</si>
  <si>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</si>
  <si>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</si>
  <si>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</si>
  <si>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</si>
  <si>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</si>
  <si>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</si>
  <si>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</si>
  <si>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</si>
  <si>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</si>
  <si>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</si>
  <si>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</si>
  <si>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</si>
  <si>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</si>
  <si>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</si>
  <si>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</si>
  <si>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</si>
  <si>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</si>
  <si>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</si>
  <si>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</si>
  <si>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</si>
  <si>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</si>
  <si>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</si>
  <si>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</si>
  <si>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</si>
  <si>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</si>
  <si>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</si>
  <si>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</si>
  <si>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</si>
  <si>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</si>
  <si>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</si>
  <si>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</si>
  <si>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</si>
  <si>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</si>
  <si>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</si>
  <si>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</si>
  <si>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</si>
  <si>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</si>
  <si>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</si>
  <si>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</si>
  <si>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</si>
  <si>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</si>
  <si>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</si>
  <si>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</si>
  <si>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</si>
  <si>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</si>
  <si>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</si>
  <si>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</si>
  <si>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</si>
  <si>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</si>
  <si>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</si>
  <si>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</si>
  <si>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</si>
  <si>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</si>
  <si>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</si>
  <si>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</si>
  <si>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</si>
  <si>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</si>
  <si>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</si>
  <si>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</si>
  <si>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</si>
  <si>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</si>
  <si>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</si>
  <si>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</si>
  <si>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</si>
  <si>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</si>
  <si>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</si>
  <si>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</si>
  <si>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</si>
  <si>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</si>
  <si>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</si>
  <si>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</si>
  <si>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</si>
  <si>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</si>
  <si>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</si>
  <si>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</si>
  <si>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</si>
  <si>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</si>
  <si>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</si>
  <si>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</si>
  <si>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</si>
  <si>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</si>
  <si>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</si>
  <si>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</si>
  <si>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</si>
  <si>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</si>
  <si>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</si>
  <si>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</si>
  <si>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</si>
  <si>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</si>
  <si>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</si>
  <si>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</si>
  <si>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</si>
  <si>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</si>
  <si>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</si>
  <si>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</si>
  <si>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</si>
  <si>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</si>
  <si>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</si>
  <si>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</si>
  <si>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</si>
  <si>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</si>
  <si>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</si>
  <si>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</si>
  <si>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</si>
  <si>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</si>
  <si>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</si>
  <si>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</si>
  <si>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</si>
  <si>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</si>
  <si>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</si>
  <si>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</si>
  <si>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</si>
  <si>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</si>
  <si>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</si>
  <si>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</si>
  <si>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</si>
  <si>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</si>
  <si>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</si>
  <si>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</si>
  <si>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</si>
  <si>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</si>
  <si>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</si>
  <si>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</si>
  <si>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</si>
  <si>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</si>
  <si>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</si>
  <si>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</si>
  <si>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</si>
  <si>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</si>
  <si>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</si>
  <si>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</si>
  <si>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</si>
  <si>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</si>
  <si>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</si>
  <si>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</si>
  <si>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</si>
  <si>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</si>
  <si>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</si>
  <si>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</si>
  <si>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</si>
  <si>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</si>
  <si>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</si>
  <si>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</si>
  <si>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</si>
  <si>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</si>
  <si>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</si>
  <si>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</si>
  <si>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</si>
  <si>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</si>
  <si>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</si>
  <si>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</si>
  <si>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</si>
  <si>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</si>
  <si>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</si>
  <si>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</si>
  <si>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</si>
  <si>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</si>
  <si>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</si>
  <si>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</si>
  <si>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</si>
  <si>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</si>
  <si>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</si>
  <si>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</si>
  <si>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</si>
  <si>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</si>
  <si>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</si>
  <si>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</si>
  <si>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</si>
  <si>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</si>
  <si>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</si>
  <si>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</si>
  <si>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</si>
  <si>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</si>
  <si>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</si>
  <si>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</si>
  <si>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</si>
  <si>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</si>
  <si>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</si>
  <si>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</si>
  <si>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</si>
  <si>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</si>
  <si>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</si>
  <si>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</si>
  <si>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</si>
  <si>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</si>
  <si>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</si>
  <si>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</si>
  <si>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</si>
  <si>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</si>
  <si>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</si>
  <si>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</si>
  <si>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</si>
  <si>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</si>
  <si>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</si>
  <si>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</si>
  <si>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</si>
  <si>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</si>
  <si>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</si>
  <si>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</si>
  <si>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</si>
  <si>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</si>
  <si>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</si>
  <si>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</si>
  <si>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</si>
  <si>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</si>
  <si>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</si>
  <si>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</si>
  <si>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</si>
  <si>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</si>
  <si>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</si>
  <si>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</si>
  <si>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</si>
  <si>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</si>
  <si>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</si>
  <si>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</si>
  <si>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</si>
  <si>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</si>
  <si>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</si>
  <si>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</si>
  <si>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</si>
  <si>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</si>
  <si>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</si>
  <si>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</si>
  <si>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</si>
  <si>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</si>
  <si>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</si>
  <si>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</si>
  <si>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</si>
  <si>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</si>
  <si>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</si>
  <si>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</si>
  <si>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</si>
  <si>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</si>
  <si>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</si>
  <si>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</si>
  <si>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</si>
  <si>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</si>
  <si>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</si>
  <si>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</si>
  <si>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</si>
  <si>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</si>
  <si>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</si>
  <si>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</si>
  <si>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</si>
  <si>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</si>
  <si>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</si>
  <si>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</si>
  <si>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</si>
  <si>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</si>
  <si>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</si>
  <si>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</si>
  <si>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</si>
  <si>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</si>
  <si>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</si>
  <si>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</si>
  <si>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</si>
  <si>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</si>
  <si>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</si>
  <si>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</si>
  <si>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</si>
  <si>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</si>
  <si>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</si>
  <si>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</si>
  <si>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</si>
  <si>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</si>
  <si>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</si>
  <si>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</si>
  <si>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</si>
  <si>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</si>
  <si>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</si>
  <si>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</si>
  <si>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</si>
  <si>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</si>
  <si>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</si>
  <si>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</si>
  <si>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</si>
  <si>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</si>
  <si>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</si>
  <si>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</si>
  <si>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</si>
  <si>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</si>
  <si>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</si>
  <si>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</si>
  <si>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</si>
  <si>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</si>
  <si>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</si>
  <si>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</si>
  <si>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</si>
  <si>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</si>
  <si>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</si>
  <si>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</si>
  <si>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</si>
  <si>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</si>
  <si>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</si>
  <si>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</si>
  <si>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</si>
  <si>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</si>
  <si>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</si>
  <si>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</si>
  <si>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</si>
  <si>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</si>
  <si>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</si>
  <si>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</si>
  <si>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</si>
  <si>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</si>
  <si>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</si>
  <si>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</si>
  <si>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</si>
  <si>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</si>
  <si>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</si>
  <si>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</si>
  <si>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</si>
  <si>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</si>
  <si>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</si>
  <si>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</si>
  <si>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</si>
  <si>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</si>
  <si>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</si>
  <si>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</si>
  <si>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</si>
  <si>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</si>
  <si>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</si>
  <si>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</si>
  <si>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</si>
  <si>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</si>
  <si>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</si>
  <si>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</si>
  <si>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</si>
  <si>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</si>
  <si>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</si>
  <si>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</si>
  <si>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</si>
  <si>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</si>
  <si>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</si>
  <si>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</si>
  <si>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</si>
  <si>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</si>
  <si>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</si>
  <si>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</si>
  <si>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</si>
  <si>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</si>
  <si>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</si>
  <si>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</si>
  <si>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</si>
  <si>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</si>
  <si>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</si>
  <si>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</si>
  <si>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</si>
  <si>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</si>
  <si>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</si>
  <si>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</si>
  <si>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</si>
  <si>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</si>
  <si>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</si>
  <si>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</si>
  <si>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</si>
  <si>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</si>
  <si>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</si>
  <si>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</si>
  <si>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</si>
  <si>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</si>
  <si>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</si>
  <si>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</si>
  <si>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</si>
  <si>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</si>
  <si>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</si>
  <si>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</si>
  <si>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</si>
  <si>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</si>
  <si>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</si>
  <si>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</si>
  <si>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</si>
  <si>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</si>
  <si>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</si>
  <si>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</si>
  <si>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</si>
  <si>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</si>
  <si>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</si>
  <si>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</si>
  <si>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</si>
  <si>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</si>
  <si>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</si>
  <si>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</si>
  <si>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</si>
  <si>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</si>
  <si>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</si>
  <si>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</si>
  <si>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</si>
  <si>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</si>
  <si>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</si>
  <si>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</si>
  <si>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</si>
  <si>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</si>
  <si>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</si>
  <si>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</si>
  <si>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</si>
  <si>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</si>
  <si>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</si>
  <si>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</si>
  <si>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</si>
  <si>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</si>
  <si>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</si>
  <si>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</si>
  <si>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</si>
  <si>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</si>
  <si>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</si>
  <si>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</si>
  <si>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</si>
  <si>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</si>
  <si>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</si>
  <si>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</si>
  <si>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</si>
  <si>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</si>
  <si>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</si>
  <si>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</si>
  <si>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</si>
  <si>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</si>
  <si>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</si>
  <si>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</si>
  <si>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</si>
  <si>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</si>
  <si>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</si>
  <si>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</si>
  <si>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</si>
  <si>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</si>
  <si>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</si>
  <si>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</si>
  <si>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</si>
  <si>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</si>
  <si>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</si>
  <si>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</si>
  <si>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</si>
  <si>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</si>
  <si>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</si>
  <si>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</si>
  <si>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</si>
  <si>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</si>
  <si>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</si>
  <si>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</si>
  <si>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</si>
  <si>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</si>
  <si>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</si>
  <si>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</si>
  <si>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</si>
  <si>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</si>
  <si>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</si>
  <si>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</si>
  <si>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</si>
  <si>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</si>
  <si>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</si>
  <si>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</si>
  <si>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</si>
  <si>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</si>
  <si>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</si>
  <si>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</si>
  <si>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</si>
  <si>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</si>
  <si>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</si>
  <si>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</si>
  <si>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</si>
  <si>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</si>
  <si>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</si>
  <si>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</si>
  <si>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</si>
  <si>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</si>
  <si>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</si>
  <si>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</si>
  <si>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</si>
  <si>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</si>
  <si>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</si>
  <si>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</si>
  <si>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</si>
  <si>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</si>
  <si>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</si>
  <si>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</si>
  <si>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</si>
  <si>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</si>
  <si>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</si>
  <si>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</si>
  <si>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</si>
  <si>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</si>
  <si>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</si>
  <si>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</si>
  <si>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</si>
  <si>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</si>
  <si>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</si>
  <si>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</si>
  <si>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</si>
  <si>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</si>
  <si>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</si>
  <si>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</si>
  <si>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</si>
  <si>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</si>
  <si>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</si>
  <si>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</si>
  <si>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</si>
  <si>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</si>
  <si>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</si>
  <si>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</si>
  <si>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</si>
  <si>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</si>
  <si>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</si>
  <si>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</si>
  <si>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</si>
  <si>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</si>
  <si>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</si>
  <si>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</si>
  <si>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</si>
  <si>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</si>
  <si>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</si>
  <si>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</si>
  <si>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</si>
  <si>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</si>
  <si>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</si>
  <si>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</si>
  <si>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</si>
  <si>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</si>
  <si>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</si>
  <si>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</si>
  <si>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</si>
  <si>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</si>
  <si>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</si>
  <si>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</si>
  <si>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</si>
  <si>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</si>
  <si>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</si>
  <si>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</si>
  <si>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</si>
  <si>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</si>
  <si>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</si>
  <si>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</si>
  <si>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</si>
  <si>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</si>
  <si>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</si>
  <si>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</si>
  <si>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</si>
  <si>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</si>
  <si>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</si>
  <si>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</si>
  <si>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</si>
  <si>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</si>
  <si>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</si>
  <si>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</si>
  <si>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</si>
  <si>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</si>
  <si>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</si>
  <si>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</si>
  <si>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</si>
  <si>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</si>
  <si>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</si>
  <si>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</si>
  <si>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</si>
  <si>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</si>
  <si>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</si>
  <si>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</si>
  <si>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</si>
  <si>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</si>
  <si>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</si>
  <si>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</si>
  <si>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</si>
  <si>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</si>
  <si>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</si>
  <si>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</si>
  <si>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</si>
  <si>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</si>
  <si>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</si>
  <si>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</si>
  <si>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</si>
  <si>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</si>
  <si>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</si>
  <si>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</si>
  <si>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</si>
  <si>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</si>
  <si>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</si>
  <si>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</si>
  <si>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</si>
  <si>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</si>
  <si>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</si>
  <si>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</si>
  <si>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</si>
  <si>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</si>
  <si>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</si>
  <si>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</si>
  <si>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</si>
  <si>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</si>
  <si>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</si>
  <si>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</si>
  <si>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</si>
  <si>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</si>
  <si>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</si>
  <si>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</si>
  <si>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</si>
  <si>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</si>
  <si>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</si>
  <si>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</si>
  <si>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</si>
  <si>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</si>
  <si>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</si>
  <si>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</si>
  <si>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</si>
  <si>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</si>
  <si>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</si>
  <si>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</si>
  <si>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</si>
  <si>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</si>
  <si>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</si>
  <si>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</si>
  <si>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</si>
  <si>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</si>
  <si>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</si>
  <si>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</si>
  <si>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</si>
  <si>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</si>
  <si>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</si>
  <si>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</si>
  <si>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</si>
  <si>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</si>
  <si>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</si>
  <si>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</si>
  <si>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</si>
  <si>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</si>
  <si>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</si>
  <si>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</si>
  <si>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</si>
  <si>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</si>
  <si>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</si>
  <si>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</si>
  <si>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</si>
  <si>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</si>
  <si>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</si>
  <si>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</si>
  <si>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</si>
  <si>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</si>
  <si>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</si>
  <si>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</si>
  <si>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</si>
  <si>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</si>
  <si>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</si>
  <si>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</si>
  <si>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</si>
  <si>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</si>
  <si>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</si>
  <si>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</si>
  <si>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</si>
  <si>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</si>
  <si>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</si>
  <si>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</si>
  <si>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</si>
  <si>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</si>
  <si>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</si>
  <si>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</si>
  <si>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</si>
  <si>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</si>
  <si>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</si>
  <si>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</si>
  <si>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</si>
  <si>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</si>
  <si>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</si>
  <si>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</si>
  <si>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</si>
  <si>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</si>
  <si>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</si>
  <si>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</si>
  <si>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</si>
  <si>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</si>
  <si>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</si>
  <si>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</si>
  <si>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</si>
  <si>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</si>
  <si>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</si>
  <si>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</si>
  <si>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</si>
  <si>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</si>
  <si>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</si>
  <si>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</si>
  <si>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</si>
  <si>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</si>
  <si>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</si>
  <si>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</si>
  <si>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</si>
  <si>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</si>
  <si>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</si>
  <si>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</si>
  <si>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</si>
  <si>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</si>
  <si>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</si>
  <si>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</si>
  <si>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</si>
  <si>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</si>
  <si>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</si>
  <si>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</si>
  <si>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</si>
  <si>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</si>
  <si>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</si>
  <si>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</si>
  <si>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</si>
  <si>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</si>
  <si>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</si>
  <si>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</si>
  <si>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</si>
  <si>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</si>
  <si>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</si>
  <si>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</si>
  <si>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</si>
  <si>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</si>
  <si>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</si>
  <si>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</si>
  <si>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</si>
  <si>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</si>
  <si>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</si>
  <si>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</si>
  <si>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</si>
  <si>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</si>
  <si>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</si>
  <si>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</si>
  <si>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</si>
  <si>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</si>
  <si>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</si>
  <si>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</si>
  <si>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</si>
  <si>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</si>
  <si>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</si>
  <si>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</si>
  <si>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</si>
  <si>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</si>
  <si>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</si>
  <si>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</si>
  <si>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</si>
  <si>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</si>
  <si>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</si>
  <si>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</si>
  <si>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</si>
  <si>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</si>
  <si>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</si>
  <si>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</si>
  <si>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</si>
  <si>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</si>
  <si>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</si>
  <si>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</si>
  <si>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</si>
  <si>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</si>
  <si>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</si>
  <si>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</si>
  <si>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</si>
  <si>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</si>
  <si>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</si>
  <si>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</si>
  <si>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</si>
  <si>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</si>
  <si>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</si>
  <si>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</si>
  <si>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</si>
  <si>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</si>
  <si>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</si>
  <si>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</si>
  <si>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</si>
  <si>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</si>
  <si>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</si>
  <si>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</si>
  <si>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</si>
  <si>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</si>
  <si>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</si>
  <si>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</si>
  <si>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</si>
  <si>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</si>
  <si>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</si>
  <si>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</si>
  <si>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</si>
  <si>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</si>
  <si>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</si>
  <si>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</si>
  <si>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</si>
  <si>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</si>
  <si>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</si>
  <si>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</si>
  <si>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</si>
  <si>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</si>
  <si>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</si>
  <si>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</si>
  <si>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</si>
  <si>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</si>
  <si>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</si>
  <si>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</si>
  <si>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</si>
  <si>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</si>
  <si>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</si>
  <si>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</si>
  <si>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</si>
  <si>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</si>
  <si>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</si>
  <si>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</si>
  <si>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</si>
  <si>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</si>
  <si>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</si>
  <si>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</si>
  <si>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</si>
  <si>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</si>
  <si>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</si>
  <si>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</si>
  <si>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</si>
  <si>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</si>
  <si>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</si>
  <si>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</si>
  <si>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</si>
  <si>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</si>
  <si>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</si>
  <si>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</si>
  <si>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</si>
  <si>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</si>
  <si>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</si>
  <si>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</si>
  <si>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</si>
  <si>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</si>
  <si>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</si>
  <si>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</si>
  <si>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</si>
  <si>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</si>
  <si>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</si>
  <si>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</si>
  <si>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</si>
  <si>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</si>
  <si>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</si>
  <si>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</si>
  <si>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BD-02</t>
  </si>
  <si>
    <t>Barguna</t>
  </si>
  <si>
    <t>BD-06</t>
  </si>
  <si>
    <t>BD-07</t>
  </si>
  <si>
    <t>Bhola</t>
  </si>
  <si>
    <t>BD-25</t>
  </si>
  <si>
    <t>Jhalakathi</t>
  </si>
  <si>
    <t>BD-50</t>
  </si>
  <si>
    <t>Pirojpur</t>
  </si>
  <si>
    <t>BD-51</t>
  </si>
  <si>
    <t>Patuakhali</t>
  </si>
  <si>
    <t>BD-B</t>
  </si>
  <si>
    <t>BD-01</t>
  </si>
  <si>
    <t>Bandarban</t>
  </si>
  <si>
    <t>BD-04</t>
  </si>
  <si>
    <t>Brahmanbaria</t>
  </si>
  <si>
    <t>BD-08</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</si>
  <si>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</si>
  <si>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</si>
  <si>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</si>
  <si>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</si>
  <si>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</si>
  <si>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</si>
  <si>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</si>
  <si>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</si>
  <si>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</si>
  <si>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</si>
  <si>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</si>
  <si>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</si>
  <si>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</si>
  <si>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</si>
  <si>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</si>
  <si>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</si>
  <si>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</si>
  <si>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</si>
  <si>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</si>
  <si>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</si>
  <si>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</si>
  <si>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</si>
  <si>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</si>
  <si>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</si>
  <si>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</si>
  <si>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</si>
  <si>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</si>
  <si>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</si>
  <si>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</si>
  <si>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</si>
  <si>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</si>
  <si>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</si>
  <si>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</si>
  <si>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</si>
  <si>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</si>
  <si>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</si>
  <si>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</si>
  <si>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</si>
  <si>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</si>
  <si>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</si>
  <si>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</si>
  <si>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</si>
  <si>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</si>
  <si>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</si>
  <si>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</si>
  <si>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</si>
  <si>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</si>
  <si>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</si>
  <si>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</si>
  <si>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</si>
  <si>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</si>
  <si>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BD-27</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</si>
  <si>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</si>
  <si>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</si>
  <si>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</si>
  <si>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</si>
  <si>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</si>
  <si>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</si>
  <si>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</si>
  <si>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</si>
  <si>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</si>
  <si>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</si>
  <si>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</si>
  <si>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</si>
  <si>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</si>
  <si>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</si>
  <si>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</si>
  <si>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</si>
  <si>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</si>
  <si>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</si>
  <si>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</si>
  <si>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</si>
  <si>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</si>
  <si>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</si>
  <si>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</si>
  <si>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</si>
  <si>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</si>
  <si>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</si>
  <si>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</si>
  <si>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</si>
  <si>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</si>
  <si>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</si>
  <si>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</si>
  <si>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</si>
  <si>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</si>
  <si>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</si>
  <si>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</si>
  <si>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</si>
  <si>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</si>
  <si>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</si>
  <si>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</si>
  <si>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</si>
  <si>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</si>
  <si>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</si>
  <si>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</si>
  <si>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</si>
  <si>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</si>
  <si>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</si>
  <si>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</si>
  <si>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</si>
  <si>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</si>
  <si>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</si>
  <si>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</si>
  <si>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</si>
  <si>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</si>
  <si>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</si>
  <si>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</si>
  <si>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</si>
  <si>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</si>
  <si>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</si>
  <si>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</si>
  <si>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</si>
  <si>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</si>
  <si>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</si>
  <si>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</si>
  <si>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</si>
  <si>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</si>
  <si>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</si>
  <si>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</si>
  <si>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</si>
  <si>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</si>
  <si>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</si>
  <si>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</si>
  <si>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</si>
  <si>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</si>
  <si>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</si>
  <si>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</si>
  <si>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</si>
  <si>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</si>
  <si>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</si>
  <si>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</si>
  <si>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</si>
  <si>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</si>
  <si>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</si>
  <si>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</si>
  <si>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</si>
  <si>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</si>
  <si>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</si>
  <si>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</si>
  <si>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</si>
  <si>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</si>
  <si>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</si>
  <si>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</si>
  <si>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</si>
  <si>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</si>
  <si>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</si>
  <si>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</si>
  <si>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</si>
  <si>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</si>
  <si>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</si>
  <si>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</si>
  <si>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</si>
  <si>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</si>
  <si>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</si>
  <si>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</si>
  <si>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</si>
  <si>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</si>
  <si>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</si>
  <si>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</si>
  <si>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</si>
  <si>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</si>
  <si>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</si>
  <si>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</si>
  <si>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</si>
  <si>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</si>
  <si>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</si>
  <si>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</si>
  <si>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</si>
  <si>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</si>
  <si>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</si>
  <si>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</si>
  <si>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</si>
  <si>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</si>
  <si>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</si>
  <si>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</si>
  <si>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</si>
  <si>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</si>
  <si>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</si>
  <si>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</si>
  <si>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</si>
  <si>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</si>
  <si>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</si>
  <si>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</si>
  <si>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</si>
  <si>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</si>
  <si>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</si>
  <si>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</si>
  <si>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</si>
  <si>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</si>
  <si>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</si>
  <si>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</si>
  <si>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</si>
  <si>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</si>
  <si>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</si>
  <si>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</si>
  <si>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</si>
  <si>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</si>
  <si>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</si>
  <si>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</si>
  <si>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</si>
  <si>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</si>
  <si>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</si>
  <si>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</si>
  <si>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</si>
  <si>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</si>
  <si>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</si>
  <si>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</si>
  <si>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</si>
  <si>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</si>
  <si>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</si>
  <si>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</si>
  <si>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</si>
  <si>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</si>
  <si>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</si>
  <si>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</si>
  <si>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</si>
  <si>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</si>
  <si>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</si>
  <si>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</si>
  <si>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</si>
  <si>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</si>
  <si>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</si>
  <si>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</si>
  <si>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</si>
  <si>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</si>
  <si>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</si>
  <si>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</si>
  <si>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</si>
  <si>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</si>
  <si>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</si>
  <si>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</si>
  <si>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</si>
  <si>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</si>
  <si>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</si>
  <si>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</si>
  <si>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</si>
  <si>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</si>
  <si>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</si>
  <si>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</si>
  <si>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</si>
  <si>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</si>
  <si>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</si>
  <si>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</si>
  <si>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</si>
  <si>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</si>
  <si>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</si>
  <si>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</si>
  <si>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</si>
  <si>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</si>
  <si>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</si>
  <si>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</si>
  <si>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</si>
  <si>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</si>
  <si>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</si>
  <si>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</si>
  <si>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</si>
  <si>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</si>
  <si>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</si>
  <si>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</si>
  <si>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</si>
  <si>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</si>
  <si>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</si>
  <si>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</si>
  <si>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</si>
  <si>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</si>
  <si>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</si>
  <si>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</si>
  <si>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</si>
  <si>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</si>
  <si>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</si>
  <si>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</si>
  <si>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</si>
  <si>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</si>
  <si>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</si>
  <si>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</si>
  <si>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</si>
  <si>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</si>
  <si>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</si>
  <si>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</si>
  <si>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</si>
  <si>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</si>
  <si>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</si>
  <si>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</si>
  <si>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</si>
  <si>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</si>
  <si>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</si>
  <si>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</si>
  <si>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</si>
  <si>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</si>
  <si>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</si>
  <si>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</si>
  <si>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</si>
  <si>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</si>
  <si>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</si>
  <si>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</si>
  <si>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</si>
  <si>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</si>
  <si>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</si>
  <si>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</si>
  <si>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</si>
  <si>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</si>
  <si>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</si>
  <si>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</si>
  <si>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</si>
  <si>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</si>
  <si>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</si>
  <si>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</si>
  <si>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</si>
  <si>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</si>
  <si>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</si>
  <si>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</si>
  <si>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</si>
  <si>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</si>
  <si>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</si>
  <si>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</si>
  <si>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</si>
  <si>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</si>
  <si>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</si>
  <si>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</si>
  <si>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</si>
  <si>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</si>
  <si>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</si>
  <si>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</si>
  <si>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</si>
  <si>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</si>
  <si>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</si>
  <si>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</si>
  <si>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</si>
  <si>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</si>
  <si>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</si>
  <si>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</si>
  <si>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</si>
  <si>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</si>
  <si>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</si>
  <si>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</si>
  <si>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</si>
  <si>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</si>
  <si>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</si>
  <si>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</si>
  <si>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</si>
  <si>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</si>
  <si>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</si>
  <si>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</si>
  <si>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</si>
  <si>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</si>
  <si>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</si>
  <si>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</si>
  <si>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</si>
  <si>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</si>
  <si>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</si>
  <si>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</si>
  <si>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</si>
  <si>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</si>
  <si>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</si>
  <si>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</si>
  <si>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</si>
  <si>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</si>
  <si>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</si>
  <si>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</si>
  <si>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</si>
  <si>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</si>
  <si>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</si>
  <si>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</si>
  <si>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</si>
  <si>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</si>
  <si>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</si>
  <si>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</si>
  <si>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</si>
  <si>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</si>
  <si>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</si>
  <si>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</si>
  <si>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</si>
  <si>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</si>
  <si>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</si>
  <si>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</si>
  <si>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</si>
  <si>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</si>
  <si>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</si>
  <si>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</si>
  <si>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</si>
  <si>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</si>
  <si>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</si>
  <si>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</si>
  <si>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</si>
  <si>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</si>
  <si>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</si>
  <si>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</si>
  <si>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</si>
  <si>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</si>
  <si>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</si>
  <si>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</si>
  <si>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</si>
  <si>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</si>
  <si>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</si>
  <si>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</si>
  <si>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</si>
  <si>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</si>
  <si>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</si>
  <si>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</si>
  <si>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</si>
  <si>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</si>
  <si>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</si>
  <si>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</si>
  <si>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</si>
  <si>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</si>
  <si>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</si>
  <si>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</si>
  <si>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</si>
  <si>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</si>
  <si>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</si>
  <si>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</si>
  <si>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</si>
  <si>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</si>
  <si>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</si>
  <si>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</si>
  <si>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</si>
  <si>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</si>
  <si>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</si>
  <si>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</si>
  <si>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</si>
  <si>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</si>
  <si>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</si>
  <si>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</si>
  <si>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</si>
  <si>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</si>
  <si>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</si>
  <si>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</si>
  <si>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</si>
  <si>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</si>
  <si>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</si>
  <si>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</si>
  <si>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</si>
  <si>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</si>
  <si>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</si>
  <si>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</si>
  <si>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</si>
  <si>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</si>
  <si>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</si>
  <si>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</si>
  <si>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</si>
  <si>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</si>
  <si>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</si>
  <si>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</si>
  <si>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</si>
  <si>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</si>
  <si>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</si>
  <si>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</si>
  <si>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</si>
  <si>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</si>
  <si>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</si>
  <si>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</si>
  <si>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</si>
  <si>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</si>
  <si>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</si>
  <si>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</si>
  <si>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</si>
  <si>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</si>
  <si>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</si>
  <si>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</si>
  <si>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</si>
  <si>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</si>
  <si>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</si>
  <si>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</si>
  <si>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</si>
  <si>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</si>
  <si>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</si>
  <si>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</si>
  <si>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</si>
  <si>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</si>
  <si>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</si>
  <si>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</si>
  <si>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</si>
  <si>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</si>
  <si>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</si>
  <si>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</si>
  <si>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</si>
  <si>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</si>
  <si>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</si>
  <si>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</si>
  <si>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</si>
  <si>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</si>
  <si>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</si>
  <si>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</si>
  <si>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</si>
  <si>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</si>
  <si>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</si>
  <si>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</si>
  <si>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</si>
  <si>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</si>
  <si>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</si>
  <si>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</si>
  <si>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</si>
  <si>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</si>
  <si>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</si>
  <si>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</si>
  <si>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</si>
  <si>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</si>
  <si>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</si>
  <si>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</si>
  <si>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</si>
  <si>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</si>
  <si>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</si>
  <si>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</si>
  <si>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</si>
  <si>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</si>
  <si>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</si>
  <si>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</si>
  <si>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</si>
  <si>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</si>
  <si>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</si>
  <si>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</si>
  <si>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</si>
  <si>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</si>
  <si>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</si>
  <si>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</si>
  <si>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</si>
  <si>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</si>
  <si>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</si>
  <si>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</si>
  <si>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</si>
  <si>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</si>
  <si>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</si>
  <si>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</si>
  <si>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</si>
  <si>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</si>
  <si>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</si>
  <si>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</si>
  <si>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</si>
  <si>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</si>
  <si>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</si>
  <si>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</si>
  <si>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</si>
  <si>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</si>
  <si>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</si>
  <si>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</si>
  <si>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</si>
  <si>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</si>
  <si>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</si>
  <si>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</si>
  <si>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</si>
  <si>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</si>
  <si>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</si>
  <si>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</si>
  <si>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</si>
  <si>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</si>
  <si>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</si>
  <si>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</si>
  <si>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</si>
  <si>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</si>
  <si>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</si>
  <si>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</si>
  <si>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</si>
  <si>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</si>
  <si>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</si>
  <si>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</si>
  <si>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</si>
  <si>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</si>
  <si>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</si>
  <si>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</si>
  <si>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</si>
  <si>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</si>
  <si>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</si>
  <si>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</si>
  <si>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</si>
  <si>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</si>
  <si>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</si>
  <si>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</si>
  <si>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</si>
  <si>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</si>
  <si>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</si>
  <si>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</si>
  <si>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</si>
  <si>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</si>
  <si>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</si>
  <si>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</si>
  <si>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</si>
  <si>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</si>
  <si>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</si>
  <si>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</si>
  <si>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</si>
  <si>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</si>
  <si>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</si>
  <si>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</si>
  <si>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</si>
  <si>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</si>
  <si>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</si>
  <si>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</si>
  <si>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</si>
  <si>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</si>
  <si>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</si>
  <si>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</si>
  <si>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</si>
  <si>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</si>
  <si>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</si>
  <si>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</si>
  <si>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</si>
  <si>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</si>
  <si>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</si>
  <si>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</si>
  <si>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</si>
  <si>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</si>
  <si>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</si>
  <si>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</si>
  <si>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</si>
  <si>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</si>
  <si>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</si>
  <si>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</si>
  <si>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</si>
  <si>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</si>
  <si>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</si>
  <si>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</si>
  <si>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</si>
  <si>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</si>
  <si>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</si>
  <si>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</si>
  <si>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</si>
  <si>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</si>
  <si>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</si>
  <si>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</si>
  <si>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</si>
  <si>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</si>
  <si>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</si>
  <si>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</si>
  <si>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</si>
  <si>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</si>
  <si>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</si>
  <si>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</si>
  <si>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</si>
  <si>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</si>
  <si>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</si>
  <si>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</si>
  <si>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</si>
  <si>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</si>
  <si>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</si>
  <si>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</si>
  <si>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</si>
  <si>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</si>
  <si>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</si>
  <si>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</si>
  <si>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</si>
  <si>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</si>
  <si>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</si>
  <si>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</si>
  <si>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</si>
  <si>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</si>
  <si>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</si>
  <si>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</si>
  <si>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</si>
  <si>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</si>
  <si>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</si>
  <si>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</si>
  <si>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</si>
  <si>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</si>
  <si>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</si>
  <si>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</si>
  <si>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</si>
  <si>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</si>
  <si>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</si>
  <si>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</si>
  <si>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</si>
  <si>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</si>
  <si>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</si>
  <si>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</si>
  <si>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</si>
  <si>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</si>
  <si>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</si>
  <si>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</si>
  <si>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</si>
  <si>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</si>
  <si>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</si>
  <si>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</si>
  <si>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</si>
  <si>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</si>
  <si>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</si>
  <si>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</si>
  <si>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</si>
  <si>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</si>
  <si>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</si>
  <si>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</si>
  <si>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</si>
  <si>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</si>
  <si>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</si>
  <si>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</si>
  <si>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</si>
  <si>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</si>
  <si>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</si>
  <si>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</si>
  <si>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</si>
  <si>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</si>
  <si>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</si>
  <si>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</si>
  <si>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</si>
  <si>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</si>
  <si>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</si>
  <si>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</si>
  <si>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</si>
  <si>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</si>
  <si>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</si>
  <si>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</si>
  <si>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</si>
  <si>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</si>
  <si>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</si>
  <si>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</si>
  <si>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</si>
  <si>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</si>
  <si>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</si>
  <si>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</si>
  <si>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</si>
  <si>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</si>
  <si>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</si>
  <si>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</si>
  <si>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</si>
  <si>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</si>
  <si>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</si>
  <si>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</si>
  <si>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</si>
  <si>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</si>
  <si>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</si>
  <si>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</si>
  <si>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</si>
  <si>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</si>
  <si>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</si>
  <si>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</si>
  <si>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</si>
  <si>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</si>
  <si>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</si>
  <si>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</si>
  <si>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</si>
  <si>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</si>
  <si>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</si>
  <si>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</si>
  <si>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</si>
  <si>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</si>
  <si>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</si>
  <si>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</si>
  <si>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</si>
  <si>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</si>
  <si>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</si>
  <si>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</si>
  <si>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</si>
  <si>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</si>
  <si>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</si>
  <si>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</si>
  <si>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</si>
  <si>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</si>
  <si>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</si>
  <si>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</si>
  <si>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</si>
  <si>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</si>
  <si>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</si>
  <si>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</si>
  <si>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</si>
  <si>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</si>
  <si>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</si>
  <si>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</si>
  <si>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</si>
  <si>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</si>
  <si>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</si>
  <si>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</si>
  <si>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</si>
  <si>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</si>
  <si>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</si>
  <si>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</si>
  <si>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</si>
  <si>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</si>
  <si>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</si>
  <si>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</si>
  <si>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</si>
  <si>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</si>
  <si>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</si>
  <si>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</si>
  <si>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</si>
  <si>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</si>
  <si>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</si>
  <si>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</si>
  <si>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</si>
  <si>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</si>
  <si>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</si>
  <si>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</si>
  <si>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</si>
  <si>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</si>
  <si>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</si>
  <si>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</si>
  <si>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</si>
  <si>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</si>
  <si>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</si>
  <si>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</si>
  <si>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</si>
  <si>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</si>
  <si>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</si>
  <si>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</si>
  <si>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</si>
  <si>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</si>
  <si>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</si>
  <si>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</si>
  <si>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</si>
  <si>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</si>
  <si>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</si>
  <si>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</si>
  <si>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</si>
  <si>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</si>
  <si>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</si>
  <si>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</si>
  <si>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</si>
  <si>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</si>
  <si>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</si>
  <si>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</si>
  <si>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</si>
  <si>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</si>
  <si>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</si>
  <si>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</si>
  <si>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</si>
  <si>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</si>
  <si>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</si>
  <si>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</si>
  <si>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</si>
  <si>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</si>
  <si>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</si>
  <si>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</si>
  <si>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</si>
  <si>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</si>
  <si>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</si>
  <si>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</si>
  <si>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</si>
  <si>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</si>
  <si>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</si>
  <si>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</si>
  <si>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</si>
  <si>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</si>
  <si>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</si>
  <si>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</si>
  <si>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</si>
  <si>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</si>
  <si>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</si>
  <si>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</si>
  <si>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</si>
  <si>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</si>
  <si>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</si>
  <si>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</si>
  <si>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</si>
  <si>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</si>
  <si>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</si>
  <si>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</si>
  <si>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</si>
  <si>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</si>
  <si>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</si>
  <si>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</si>
  <si>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</si>
  <si>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</si>
  <si>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</si>
  <si>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</si>
  <si>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</si>
  <si>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</si>
  <si>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</si>
  <si>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</si>
  <si>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</si>
  <si>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</si>
  <si>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</si>
  <si>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</si>
  <si>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</si>
  <si>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</si>
  <si>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</si>
  <si>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</si>
  <si>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</si>
  <si>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</si>
  <si>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</si>
  <si>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</si>
  <si>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</si>
  <si>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</si>
  <si>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</si>
  <si>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</si>
  <si>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</si>
  <si>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</si>
  <si>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</si>
  <si>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</si>
  <si>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</si>
  <si>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</si>
  <si>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</si>
  <si>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</si>
  <si>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</si>
  <si>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</si>
  <si>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</si>
  <si>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</si>
  <si>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</si>
  <si>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</si>
  <si>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</si>
  <si>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</si>
  <si>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</si>
  <si>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</si>
  <si>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</si>
  <si>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</si>
  <si>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</si>
  <si>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</si>
  <si>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</si>
  <si>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</si>
  <si>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</si>
  <si>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</si>
  <si>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</si>
  <si>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</si>
  <si>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</si>
  <si>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</si>
  <si>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</si>
  <si>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</si>
  <si>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</si>
  <si>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</si>
  <si>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</si>
  <si>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</si>
  <si>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</si>
  <si>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</si>
  <si>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</si>
  <si>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</si>
  <si>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</si>
  <si>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</si>
  <si>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</si>
  <si>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</si>
  <si>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</si>
  <si>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</si>
  <si>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</si>
  <si>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</si>
  <si>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</si>
  <si>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</si>
  <si>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</si>
  <si>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</si>
  <si>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</si>
  <si>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</si>
  <si>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</si>
  <si>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</si>
  <si>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</si>
  <si>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</si>
  <si>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</si>
  <si>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</si>
  <si>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</si>
  <si>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</si>
  <si>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</si>
  <si>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</si>
  <si>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</si>
  <si>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</si>
  <si>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</si>
  <si>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</si>
  <si>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</si>
  <si>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</si>
  <si>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</si>
  <si>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</si>
  <si>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</si>
  <si>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</si>
  <si>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</si>
  <si>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</si>
  <si>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</si>
  <si>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</si>
  <si>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</si>
  <si>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</si>
  <si>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</si>
  <si>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</si>
  <si>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</si>
  <si>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</si>
  <si>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</si>
  <si>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</si>
  <si>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</si>
  <si>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</si>
  <si>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</si>
  <si>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</si>
  <si>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</si>
  <si>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</si>
  <si>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</si>
  <si>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</si>
  <si>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</si>
  <si>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</si>
  <si>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</si>
  <si>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</si>
  <si>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</si>
  <si>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</si>
  <si>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</si>
  <si>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</si>
  <si>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</si>
  <si>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</si>
  <si>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</si>
  <si>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</si>
  <si>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</si>
  <si>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</si>
  <si>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</si>
  <si>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</si>
  <si>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</si>
  <si>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</si>
  <si>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</si>
  <si>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</si>
  <si>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</si>
  <si>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</si>
  <si>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</si>
  <si>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</si>
  <si>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</si>
  <si>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</si>
  <si>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</si>
  <si>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</si>
  <si>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</si>
  <si>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</si>
  <si>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</si>
  <si>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</si>
  <si>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</si>
  <si>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</si>
  <si>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</si>
  <si>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</si>
  <si>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</si>
  <si>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</si>
  <si>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</si>
  <si>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</si>
  <si>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</si>
  <si>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</si>
  <si>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</si>
  <si>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</si>
  <si>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</si>
  <si>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</si>
  <si>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</si>
  <si>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</si>
  <si>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</si>
  <si>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</si>
  <si>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</si>
  <si>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</si>
  <si>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</si>
  <si>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</si>
  <si>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</si>
  <si>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</si>
  <si>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</si>
  <si>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</si>
  <si>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</si>
  <si>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</si>
  <si>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</si>
  <si>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</si>
  <si>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</si>
  <si>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</si>
  <si>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</si>
  <si>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</si>
  <si>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</si>
  <si>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</si>
  <si>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</si>
  <si>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</si>
  <si>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</si>
  <si>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</si>
  <si>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</si>
  <si>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</si>
  <si>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</si>
  <si>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</si>
  <si>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</si>
  <si>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</si>
  <si>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</si>
  <si>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</si>
  <si>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</si>
  <si>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</si>
  <si>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</si>
  <si>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</si>
  <si>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</si>
  <si>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</si>
  <si>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</si>
  <si>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</si>
  <si>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</si>
  <si>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</si>
  <si>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</si>
  <si>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</si>
  <si>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</si>
  <si>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</si>
  <si>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</si>
  <si>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</si>
  <si>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</si>
  <si>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</si>
  <si>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</si>
  <si>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</si>
  <si>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</si>
  <si>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</si>
  <si>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</si>
  <si>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</si>
  <si>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</si>
  <si>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</si>
  <si>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</si>
  <si>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</si>
  <si>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</si>
  <si>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</si>
  <si>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</si>
  <si>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</si>
  <si>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</si>
  <si>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</si>
  <si>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</si>
  <si>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</si>
  <si>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</si>
  <si>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</si>
  <si>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</si>
  <si>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</si>
  <si>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</si>
  <si>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</si>
  <si>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</si>
  <si>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</si>
  <si>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</si>
  <si>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</si>
  <si>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</si>
  <si>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</si>
  <si>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</si>
  <si>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</si>
  <si>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</si>
  <si>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</si>
  <si>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</si>
  <si>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</si>
  <si>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</si>
  <si>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</si>
  <si>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</si>
  <si>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</si>
  <si>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</si>
  <si>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</si>
  <si>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</si>
  <si>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</si>
  <si>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</si>
  <si>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</si>
  <si>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</si>
  <si>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</si>
  <si>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</si>
  <si>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</si>
  <si>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</si>
  <si>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</si>
  <si>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</si>
  <si>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</si>
  <si>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</si>
  <si>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</si>
  <si>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</si>
  <si>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</si>
  <si>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</si>
  <si>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</si>
  <si>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</si>
  <si>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</si>
  <si>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</si>
  <si>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</si>
  <si>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</si>
  <si>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</si>
  <si>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</si>
  <si>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</si>
  <si>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</si>
  <si>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</si>
  <si>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</si>
  <si>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</si>
  <si>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</si>
  <si>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</si>
  <si>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</si>
  <si>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</si>
  <si>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</si>
  <si>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</si>
  <si>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</si>
  <si>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</si>
  <si>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</si>
  <si>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</si>
  <si>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</si>
  <si>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</si>
  <si>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</si>
  <si>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</si>
  <si>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</si>
  <si>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</si>
  <si>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</si>
  <si>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</si>
  <si>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</si>
  <si>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</si>
  <si>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</si>
  <si>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</si>
  <si>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</si>
  <si>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</si>
  <si>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</si>
  <si>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</si>
  <si>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</si>
  <si>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</si>
  <si>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</si>
  <si>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</si>
  <si>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</si>
  <si>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</si>
  <si>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</si>
  <si>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</si>
  <si>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</si>
  <si>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</si>
  <si>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</si>
  <si>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</si>
  <si>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</si>
  <si>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</si>
  <si>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</si>
  <si>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</si>
  <si>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</si>
  <si>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</si>
  <si>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</si>
  <si>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</si>
  <si>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</si>
  <si>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</si>
  <si>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</si>
  <si>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</si>
  <si>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</si>
  <si>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</si>
  <si>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</si>
  <si>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</si>
  <si>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</si>
  <si>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</si>
  <si>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</si>
  <si>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</si>
  <si>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</si>
  <si>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</si>
  <si>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</si>
  <si>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</si>
  <si>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</si>
  <si>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</si>
  <si>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</si>
  <si>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</si>
  <si>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</si>
  <si>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</si>
  <si>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</si>
  <si>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</si>
  <si>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</si>
  <si>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</si>
  <si>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</si>
  <si>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</si>
  <si>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</si>
  <si>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</si>
  <si>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</si>
  <si>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</si>
  <si>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</si>
  <si>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</si>
  <si>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</si>
  <si>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</si>
  <si>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</si>
  <si>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</si>
  <si>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</si>
  <si>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</si>
  <si>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</si>
  <si>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</si>
  <si>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</si>
  <si>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</si>
  <si>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</si>
  <si>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</si>
  <si>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</si>
  <si>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</si>
  <si>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</si>
  <si>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</si>
  <si>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</si>
  <si>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</si>
  <si>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</si>
  <si>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</si>
  <si>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</si>
  <si>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</si>
  <si>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</si>
  <si>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</si>
  <si>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</si>
  <si>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</si>
  <si>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</si>
  <si>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</si>
  <si>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</si>
  <si>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</si>
  <si>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</si>
  <si>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</si>
  <si>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</si>
  <si>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</si>
  <si>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</si>
  <si>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</si>
  <si>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</si>
  <si>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</si>
  <si>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</si>
  <si>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</si>
  <si>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</si>
  <si>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</si>
  <si>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</si>
  <si>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</si>
  <si>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</si>
  <si>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</si>
  <si>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</si>
  <si>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</si>
  <si>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</si>
  <si>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</si>
  <si>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</si>
  <si>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</si>
  <si>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</si>
  <si>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</si>
  <si>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</si>
  <si>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</si>
  <si>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</si>
  <si>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</si>
  <si>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</si>
  <si>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</si>
  <si>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</si>
  <si>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</si>
  <si>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</si>
  <si>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</si>
  <si>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</si>
  <si>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</si>
  <si>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</si>
  <si>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</si>
  <si>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</si>
  <si>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</si>
  <si>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</si>
  <si>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</si>
  <si>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</si>
  <si>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</si>
  <si>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</si>
  <si>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</si>
  <si>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</si>
  <si>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</si>
  <si>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</si>
  <si>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</si>
  <si>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</si>
  <si>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</si>
  <si>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</si>
  <si>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</si>
  <si>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</si>
  <si>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</si>
  <si>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</si>
  <si>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</si>
  <si>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</si>
  <si>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</si>
  <si>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</si>
  <si>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</si>
  <si>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</si>
  <si>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</si>
  <si>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</si>
  <si>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</si>
  <si>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</si>
  <si>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</si>
  <si>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</si>
  <si>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</si>
  <si>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</si>
  <si>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</si>
  <si>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</si>
  <si>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</si>
  <si>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</si>
  <si>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</si>
  <si>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</si>
  <si>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</si>
  <si>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</si>
  <si>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</si>
  <si>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</si>
  <si>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</si>
  <si>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</si>
  <si>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</si>
  <si>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</si>
  <si>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</si>
  <si>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</si>
  <si>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</si>
  <si>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</si>
  <si>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</si>
  <si>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</si>
  <si>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</si>
  <si>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</si>
  <si>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</si>
  <si>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</si>
  <si>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</si>
  <si>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</si>
  <si>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</si>
  <si>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</si>
  <si>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</si>
  <si>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</si>
  <si>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</si>
  <si>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</si>
  <si>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</si>
  <si>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</si>
  <si>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</si>
  <si>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</si>
  <si>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</si>
  <si>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</si>
  <si>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</si>
  <si>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</si>
  <si>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</si>
  <si>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</si>
  <si>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</si>
  <si>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</si>
  <si>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</si>
  <si>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</si>
  <si>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</si>
  <si>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</si>
  <si>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</si>
  <si>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</si>
  <si>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</si>
  <si>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</si>
  <si>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</si>
  <si>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</si>
  <si>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</si>
  <si>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</si>
  <si>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</si>
  <si>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</si>
  <si>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</si>
  <si>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</si>
  <si>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</si>
  <si>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</si>
  <si>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</si>
  <si>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</si>
  <si>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</si>
  <si>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</si>
  <si>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</si>
  <si>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</si>
  <si>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</si>
  <si>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</si>
  <si>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</si>
  <si>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</si>
  <si>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</si>
  <si>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</si>
  <si>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</si>
  <si>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</si>
  <si>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</si>
  <si>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</si>
  <si>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</si>
  <si>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</si>
  <si>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</si>
  <si>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</si>
  <si>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</si>
  <si>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</si>
  <si>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</si>
  <si>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</si>
  <si>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</si>
  <si>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</si>
  <si>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</si>
  <si>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</si>
  <si>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</si>
  <si>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</si>
  <si>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</si>
  <si>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</si>
  <si>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</si>
  <si>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</si>
  <si>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</si>
  <si>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</si>
  <si>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</si>
  <si>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</si>
  <si>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</si>
  <si>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</si>
  <si>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</si>
  <si>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</si>
  <si>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</si>
  <si>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</si>
  <si>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</si>
  <si>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</si>
  <si>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</si>
  <si>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</si>
  <si>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</si>
  <si>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</si>
  <si>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</si>
  <si>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</si>
  <si>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</si>
  <si>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</si>
  <si>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</si>
  <si>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</si>
  <si>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</si>
  <si>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</si>
  <si>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</si>
  <si>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</si>
  <si>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</si>
  <si>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</si>
  <si>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</si>
  <si>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</si>
  <si>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</si>
  <si>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</si>
  <si>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</si>
  <si>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</si>
  <si>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</si>
  <si>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</si>
  <si>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</si>
  <si>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</si>
  <si>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</si>
  <si>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</si>
  <si>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</si>
  <si>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</si>
  <si>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</si>
  <si>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</si>
  <si>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</si>
  <si>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</si>
  <si>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</si>
  <si>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</si>
  <si>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</si>
  <si>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</si>
  <si>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</si>
  <si>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</si>
  <si>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</si>
  <si>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</si>
  <si>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</si>
  <si>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</si>
  <si>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</si>
  <si>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</si>
  <si>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</si>
  <si>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</si>
  <si>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</si>
  <si>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</si>
  <si>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</si>
  <si>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</si>
  <si>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</si>
  <si>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</si>
  <si>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</si>
  <si>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</si>
  <si>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</si>
  <si>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</si>
  <si>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</si>
  <si>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</si>
  <si>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</si>
  <si>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</si>
  <si>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</si>
  <si>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</si>
  <si>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</si>
  <si>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</si>
  <si>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</si>
  <si>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</si>
  <si>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</si>
  <si>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</si>
  <si>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</si>
  <si>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</si>
  <si>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</si>
  <si>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</si>
  <si>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</si>
  <si>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</si>
  <si>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</si>
  <si>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</si>
  <si>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</si>
  <si>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</si>
  <si>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</si>
  <si>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</si>
  <si>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</si>
  <si>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</si>
  <si>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</si>
  <si>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</si>
  <si>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</si>
  <si>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</si>
  <si>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</si>
  <si>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</si>
  <si>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</si>
  <si>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</si>
  <si>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</si>
  <si>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</si>
  <si>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</si>
  <si>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</si>
  <si>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</si>
  <si>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</si>
  <si>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</si>
  <si>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</si>
  <si>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</si>
  <si>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</si>
  <si>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</si>
  <si>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</si>
  <si>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</si>
  <si>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</si>
  <si>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</si>
  <si>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</si>
  <si>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</si>
  <si>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</si>
  <si>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</si>
  <si>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</si>
  <si>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</si>
  <si>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</si>
  <si>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</si>
  <si>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</si>
  <si>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</si>
  <si>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</si>
  <si>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</si>
  <si>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</si>
  <si>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</si>
  <si>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</si>
  <si>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</si>
  <si>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</si>
  <si>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</si>
  <si>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</si>
  <si>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</si>
  <si>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</si>
  <si>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</si>
  <si>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</si>
  <si>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</si>
  <si>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</si>
  <si>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</si>
  <si>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</si>
  <si>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</si>
  <si>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</si>
  <si>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</si>
  <si>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</si>
  <si>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</si>
  <si>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</si>
  <si>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</si>
  <si>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</si>
  <si>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</si>
  <si>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</si>
  <si>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</si>
  <si>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</si>
  <si>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</si>
  <si>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</si>
  <si>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</si>
  <si>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</si>
  <si>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</si>
  <si>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</si>
  <si>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</si>
  <si>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</si>
  <si>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</si>
  <si>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</si>
  <si>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</si>
  <si>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</si>
  <si>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</si>
  <si>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</si>
  <si>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</si>
  <si>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</si>
  <si>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</si>
  <si>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</si>
  <si>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</si>
  <si>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</si>
  <si>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</si>
  <si>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</si>
  <si>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</si>
  <si>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</si>
  <si>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</si>
  <si>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</si>
  <si>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</si>
  <si>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</si>
  <si>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</si>
  <si>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</si>
  <si>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</si>
  <si>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</si>
  <si>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</si>
  <si>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</si>
  <si>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</si>
  <si>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</si>
  <si>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</si>
  <si>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</si>
  <si>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</si>
  <si>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</si>
  <si>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</si>
  <si>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</si>
  <si>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</si>
  <si>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</si>
  <si>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</si>
  <si>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</si>
  <si>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</si>
  <si>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</si>
  <si>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</si>
  <si>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</si>
  <si>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</si>
  <si>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</si>
  <si>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</si>
  <si>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</si>
  <si>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</si>
  <si>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</si>
  <si>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</si>
  <si>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</si>
  <si>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</si>
  <si>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</si>
  <si>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</si>
  <si>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</si>
  <si>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</si>
  <si>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</si>
  <si>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</si>
  <si>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</si>
  <si>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</si>
  <si>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</si>
  <si>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</si>
  <si>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</si>
  <si>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</si>
  <si>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</si>
  <si>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</si>
  <si>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</si>
  <si>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</si>
  <si>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</si>
  <si>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</si>
  <si>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</si>
  <si>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</si>
  <si>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</si>
  <si>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</si>
  <si>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</si>
  <si>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</si>
  <si>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</si>
  <si>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</si>
  <si>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</si>
  <si>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</si>
  <si>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</si>
  <si>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</si>
  <si>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</si>
  <si>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</si>
  <si>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</si>
  <si>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</si>
  <si>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</si>
  <si>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</si>
  <si>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</si>
  <si>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</si>
  <si>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</si>
  <si>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</si>
  <si>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</si>
  <si>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</si>
  <si>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</si>
  <si>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</si>
  <si>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</si>
  <si>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</si>
  <si>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</si>
  <si>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</si>
  <si>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</si>
  <si>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</si>
  <si>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</si>
  <si>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</si>
  <si>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</si>
  <si>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</si>
  <si>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</si>
  <si>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</si>
  <si>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</si>
  <si>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</si>
  <si>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</si>
  <si>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</si>
  <si>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</si>
  <si>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</si>
  <si>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</si>
  <si>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</si>
  <si>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</si>
  <si>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</si>
  <si>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</si>
  <si>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</si>
  <si>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</si>
  <si>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</si>
  <si>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</si>
  <si>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</si>
  <si>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</si>
  <si>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</si>
  <si>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</si>
  <si>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</si>
  <si>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</si>
  <si>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</si>
  <si>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</si>
  <si>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</si>
  <si>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</si>
  <si>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</si>
  <si>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</si>
  <si>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</si>
  <si>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</si>
  <si>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</si>
  <si>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</si>
  <si>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</si>
  <si>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</si>
  <si>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</si>
  <si>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</si>
  <si>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</si>
  <si>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</si>
  <si>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</si>
  <si>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</si>
  <si>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</si>
  <si>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</si>
  <si>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</si>
  <si>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</si>
  <si>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</si>
  <si>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</si>
  <si>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</si>
  <si>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</si>
  <si>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</si>
  <si>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</si>
  <si>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</si>
  <si>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</si>
  <si>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</si>
  <si>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</si>
  <si>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</si>
  <si>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</si>
  <si>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</si>
  <si>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</si>
  <si>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</si>
  <si>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</si>
  <si>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</si>
  <si>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</si>
  <si>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</si>
  <si>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</si>
  <si>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</si>
  <si>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</si>
  <si>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</si>
  <si>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</si>
  <si>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</si>
  <si>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</si>
  <si>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</si>
  <si>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</si>
  <si>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</si>
  <si>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</si>
  <si>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</si>
  <si>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</si>
  <si>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</si>
  <si>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</si>
  <si>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</si>
  <si>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</si>
  <si>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</si>
  <si>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</si>
  <si>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</si>
  <si>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</si>
  <si>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</si>
  <si>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</si>
  <si>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</si>
  <si>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</si>
  <si>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</si>
  <si>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</si>
  <si>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</si>
  <si>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</si>
  <si>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</si>
  <si>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</si>
  <si>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</si>
  <si>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</si>
  <si>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</si>
  <si>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</si>
  <si>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</si>
  <si>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</si>
  <si>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</si>
  <si>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</si>
  <si>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</si>
  <si>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</si>
  <si>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</si>
  <si>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</si>
  <si>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</si>
  <si>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</si>
  <si>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</si>
  <si>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</si>
  <si>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</si>
  <si>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</si>
  <si>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</si>
  <si>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</si>
  <si>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</si>
  <si>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</si>
  <si>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</si>
  <si>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</si>
  <si>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</si>
  <si>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</si>
  <si>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</si>
  <si>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</si>
  <si>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</si>
  <si>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</si>
  <si>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</si>
  <si>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</si>
  <si>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</si>
  <si>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</si>
  <si>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</si>
  <si>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</si>
  <si>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</si>
  <si>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</si>
  <si>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</si>
  <si>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</si>
  <si>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</si>
  <si>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</si>
  <si>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</si>
  <si>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</si>
  <si>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</si>
  <si>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</si>
  <si>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</si>
  <si>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</si>
  <si>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</si>
  <si>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</si>
  <si>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</si>
  <si>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</si>
  <si>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</si>
  <si>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</si>
  <si>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</si>
  <si>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</si>
  <si>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</si>
  <si>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</si>
  <si>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</si>
  <si>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</si>
  <si>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</si>
  <si>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</si>
  <si>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</si>
  <si>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</si>
  <si>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</si>
  <si>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</si>
  <si>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</si>
  <si>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</si>
  <si>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</si>
  <si>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</si>
  <si>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</si>
  <si>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</si>
  <si>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</si>
  <si>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</si>
  <si>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</si>
  <si>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</si>
  <si>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</si>
  <si>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</si>
  <si>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</si>
  <si>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</si>
  <si>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</si>
  <si>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</si>
  <si>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</si>
  <si>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</si>
  <si>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</si>
  <si>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</si>
  <si>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</si>
  <si>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</si>
  <si>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</si>
  <si>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</si>
  <si>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</si>
  <si>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</si>
  <si>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</si>
  <si>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</si>
  <si>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</si>
  <si>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</si>
  <si>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</si>
  <si>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</si>
  <si>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</si>
  <si>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</si>
  <si>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</si>
  <si>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</si>
  <si>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</si>
  <si>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</si>
  <si>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</si>
  <si>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</si>
  <si>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</si>
  <si>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</si>
  <si>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</si>
  <si>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</si>
  <si>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</si>
  <si>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</si>
  <si>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</si>
  <si>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</si>
  <si>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</si>
  <si>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</si>
  <si>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</si>
  <si>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</si>
  <si>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</si>
  <si>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</si>
  <si>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</si>
  <si>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</si>
  <si>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</si>
  <si>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</si>
  <si>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</si>
  <si>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</si>
  <si>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</si>
  <si>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</si>
  <si>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</si>
  <si>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</si>
  <si>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</si>
  <si>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</si>
  <si>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</si>
  <si>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</si>
  <si>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</si>
  <si>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</si>
  <si>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</si>
  <si>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</si>
  <si>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</si>
  <si>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</si>
  <si>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</si>
  <si>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</si>
  <si>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</si>
  <si>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</si>
  <si>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</si>
  <si>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</si>
  <si>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</si>
  <si>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</si>
  <si>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</si>
  <si>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</si>
  <si>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</si>
  <si>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</si>
  <si>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</si>
  <si>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</si>
  <si>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</si>
  <si>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</si>
  <si>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</si>
  <si>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</si>
  <si>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</si>
  <si>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</si>
  <si>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</si>
  <si>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</si>
  <si>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</si>
  <si>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</si>
  <si>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</si>
  <si>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</si>
  <si>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</si>
  <si>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</si>
  <si>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</si>
  <si>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</si>
  <si>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</si>
  <si>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</si>
  <si>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</si>
  <si>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</si>
  <si>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</si>
  <si>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</si>
  <si>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</si>
  <si>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</si>
  <si>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</si>
  <si>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</si>
  <si>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</si>
  <si>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</si>
  <si>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</si>
  <si>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</si>
  <si>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</si>
  <si>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</si>
  <si>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</si>
  <si>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</si>
  <si>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</si>
  <si>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</si>
  <si>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</si>
  <si>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</si>
  <si>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</si>
  <si>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</si>
  <si>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</si>
  <si>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</si>
  <si>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</si>
  <si>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</si>
  <si>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</si>
  <si>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</si>
  <si>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</si>
  <si>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</si>
  <si>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</si>
  <si>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</si>
  <si>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</si>
  <si>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</si>
  <si>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</si>
  <si>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</si>
  <si>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</si>
  <si>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</si>
  <si>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</si>
  <si>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</si>
  <si>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</si>
  <si>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</si>
  <si>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</si>
  <si>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</si>
  <si>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</si>
  <si>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</si>
  <si>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</si>
  <si>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</si>
  <si>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</si>
  <si>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</si>
  <si>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</si>
  <si>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</si>
  <si>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</si>
  <si>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</si>
  <si>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</si>
  <si>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</si>
  <si>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</si>
  <si>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</si>
  <si>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</si>
  <si>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</si>
  <si>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</si>
  <si>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</si>
  <si>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</si>
  <si>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</si>
  <si>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</si>
  <si>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</si>
  <si>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</si>
  <si>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</si>
  <si>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</si>
  <si>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</si>
  <si>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</si>
  <si>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</si>
  <si>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</si>
  <si>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</si>
  <si>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</si>
  <si>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</si>
  <si>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</si>
  <si>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</si>
  <si>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</si>
  <si>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</si>
  <si>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</si>
  <si>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</si>
  <si>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</si>
  <si>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</si>
  <si>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</si>
  <si>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</si>
  <si>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</si>
  <si>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</si>
  <si>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</si>
  <si>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</si>
  <si>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</si>
  <si>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</si>
  <si>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</si>
  <si>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</si>
  <si>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</si>
  <si>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</si>
  <si>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</si>
  <si>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</si>
  <si>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</si>
  <si>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</si>
  <si>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</si>
  <si>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</si>
  <si>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</si>
  <si>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</si>
  <si>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</si>
  <si>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</si>
  <si>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</si>
  <si>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</si>
  <si>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</si>
  <si>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</si>
  <si>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</si>
  <si>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</si>
  <si>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</si>
  <si>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</si>
  <si>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</si>
  <si>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</si>
  <si>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</si>
  <si>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</si>
  <si>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</si>
  <si>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</si>
  <si>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</si>
  <si>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</si>
  <si>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</si>
  <si>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</si>
  <si>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</si>
  <si>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</si>
  <si>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</si>
  <si>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</si>
  <si>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</si>
  <si>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</si>
  <si>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</si>
  <si>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</si>
  <si>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</si>
  <si>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</si>
  <si>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</si>
  <si>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</si>
  <si>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</si>
  <si>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</si>
  <si>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</si>
  <si>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</si>
  <si>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</si>
  <si>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</si>
  <si>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</si>
  <si>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</si>
  <si>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</si>
  <si>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</si>
  <si>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</si>
  <si>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</si>
  <si>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</si>
  <si>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</si>
  <si>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</si>
  <si>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</si>
  <si>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</si>
  <si>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</si>
  <si>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</si>
  <si>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</si>
  <si>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</si>
  <si>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</si>
  <si>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</si>
  <si>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</si>
  <si>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</si>
  <si>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</si>
  <si>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</si>
  <si>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</si>
  <si>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</si>
  <si>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</si>
  <si>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</si>
  <si>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</si>
  <si>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</si>
  <si>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</si>
  <si>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</si>
  <si>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</si>
  <si>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</si>
  <si>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</si>
  <si>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</si>
  <si>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</si>
  <si>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</si>
  <si>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</si>
  <si>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</si>
  <si>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</si>
  <si>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</si>
  <si>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</si>
  <si>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</si>
  <si>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</si>
  <si>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</si>
  <si>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</si>
  <si>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</si>
  <si>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</si>
  <si>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</si>
  <si>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</si>
  <si>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</si>
  <si>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</si>
  <si>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</si>
  <si>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</si>
  <si>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</si>
  <si>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</si>
  <si>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</si>
  <si>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</si>
  <si>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</si>
  <si>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</si>
  <si>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</si>
  <si>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</si>
  <si>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</si>
  <si>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</si>
  <si>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</si>
  <si>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</si>
  <si>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</si>
  <si>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</si>
  <si>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</si>
  <si>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</si>
  <si>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</si>
  <si>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</si>
  <si>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</si>
  <si>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</si>
  <si>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</si>
  <si>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</si>
  <si>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</si>
  <si>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</si>
  <si>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</si>
  <si>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</si>
  <si>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</si>
  <si>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</si>
  <si>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</si>
  <si>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</si>
  <si>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</si>
  <si>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</si>
  <si>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</si>
  <si>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</si>
  <si>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</si>
  <si>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</si>
  <si>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</si>
  <si>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</si>
  <si>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</si>
  <si>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</si>
  <si>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</si>
  <si>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</si>
  <si>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</si>
  <si>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</si>
  <si>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</si>
  <si>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</si>
  <si>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</si>
  <si>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</si>
  <si>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</si>
  <si>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</si>
  <si>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</si>
  <si>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</si>
  <si>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</si>
  <si>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</si>
  <si>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</si>
  <si>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</si>
  <si>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</si>
  <si>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</si>
  <si>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</si>
  <si>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</si>
  <si>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</si>
  <si>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</si>
  <si>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</si>
  <si>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</si>
  <si>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</si>
  <si>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</si>
  <si>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</si>
  <si>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</si>
  <si>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</si>
  <si>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</si>
  <si>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</si>
  <si>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</si>
  <si>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</si>
  <si>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</si>
  <si>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</si>
  <si>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</si>
  <si>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</si>
  <si>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</si>
  <si>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</si>
  <si>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</si>
  <si>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</si>
  <si>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</si>
  <si>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</si>
  <si>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</si>
  <si>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</si>
  <si>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</si>
  <si>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</si>
  <si>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</si>
  <si>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</si>
  <si>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</si>
  <si>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</si>
  <si>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</si>
  <si>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</si>
  <si>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</si>
  <si>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</si>
  <si>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</si>
  <si>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</si>
  <si>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</si>
  <si>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Guyane (française) (see also separate country code entry under GF)</t>
  </si>
  <si>
    <t>FR-MF</t>
  </si>
  <si>
    <t>Saint-Martin (see also separate country code entry under MF)</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</si>
  <si>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</si>
  <si>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</si>
  <si>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</si>
  <si>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</si>
  <si>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</si>
  <si>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</si>
  <si>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</si>
  <si>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</si>
  <si>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</si>
  <si>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</si>
  <si>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</si>
  <si>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Guadeloupe (see also separate country code entry under GP)</t>
  </si>
  <si>
    <t>La Réunion (see also separate country code entry under RE)</t>
  </si>
  <si>
    <t>Mayotte (see also separate country code entry under YT)</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</si>
  <si>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</si>
  <si>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</si>
  <si>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</si>
  <si>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</si>
  <si>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</si>
  <si>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</si>
  <si>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</si>
  <si>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</si>
  <si>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</si>
  <si>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</si>
  <si>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</si>
  <si>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</si>
  <si>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</si>
  <si>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</si>
  <si>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</si>
  <si>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</si>
  <si>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</si>
  <si>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</si>
  <si>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</si>
  <si>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</si>
  <si>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</si>
  <si>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</si>
  <si>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</si>
  <si>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</si>
  <si>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</si>
  <si>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</si>
  <si>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</si>
  <si>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</si>
  <si>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</si>
  <si>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</si>
  <si>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</si>
  <si>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</si>
  <si>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</si>
  <si>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</si>
  <si>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</si>
  <si>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</si>
  <si>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</si>
  <si>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</si>
  <si>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</si>
  <si>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</si>
  <si>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</si>
  <si>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</si>
  <si>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</si>
  <si>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</si>
  <si>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</si>
  <si>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</si>
  <si>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</si>
  <si>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</si>
  <si>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</si>
  <si>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</si>
  <si>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</si>
  <si>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</si>
  <si>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</si>
  <si>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</si>
  <si>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</si>
  <si>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</si>
  <si>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</si>
  <si>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</si>
  <si>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</si>
  <si>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</si>
  <si>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</si>
  <si>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</si>
  <si>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</si>
  <si>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</si>
  <si>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</si>
  <si>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</si>
  <si>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</si>
  <si>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</si>
  <si>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</si>
  <si>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</si>
  <si>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</si>
  <si>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</si>
  <si>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</si>
  <si>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</si>
  <si>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</si>
  <si>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</si>
  <si>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</si>
  <si>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</si>
  <si>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</si>
  <si>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</si>
  <si>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</si>
  <si>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</si>
  <si>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</si>
  <si>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</si>
  <si>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</si>
  <si>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</si>
  <si>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</si>
  <si>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</si>
  <si>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</si>
  <si>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</si>
  <si>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</si>
  <si>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</si>
  <si>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</si>
  <si>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</si>
  <si>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</si>
  <si>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</si>
  <si>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</si>
  <si>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</si>
  <si>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</si>
  <si>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</si>
  <si>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</si>
  <si>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</si>
  <si>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</si>
  <si>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</si>
  <si>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</si>
  <si>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</si>
  <si>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</si>
  <si>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</si>
  <si>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</si>
  <si>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</si>
  <si>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</si>
  <si>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</si>
  <si>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</si>
  <si>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</si>
  <si>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</si>
  <si>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</si>
  <si>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</si>
  <si>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</si>
  <si>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</si>
  <si>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</si>
  <si>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</si>
  <si>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</si>
  <si>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</si>
  <si>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</si>
  <si>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</si>
  <si>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</si>
  <si>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</si>
  <si>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</si>
  <si>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</si>
  <si>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</si>
  <si>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</si>
  <si>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</si>
  <si>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</si>
  <si>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</si>
  <si>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</si>
  <si>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</si>
  <si>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</si>
  <si>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</si>
  <si>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</si>
  <si>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</si>
  <si>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</si>
  <si>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</si>
  <si>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</si>
  <si>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</si>
  <si>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</si>
  <si>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</si>
  <si>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</si>
  <si>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</si>
  <si>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</si>
  <si>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</si>
  <si>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</si>
  <si>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</si>
  <si>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</si>
  <si>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</si>
  <si>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</si>
  <si>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</si>
  <si>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</si>
  <si>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</si>
  <si>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</si>
  <si>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</si>
  <si>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</si>
  <si>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</si>
  <si>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</si>
  <si>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</si>
  <si>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</si>
  <si>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</si>
  <si>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</si>
  <si>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</si>
  <si>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</si>
  <si>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</si>
  <si>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</si>
  <si>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</si>
  <si>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</si>
  <si>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</si>
  <si>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</si>
  <si>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</si>
  <si>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</si>
  <si>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</si>
  <si>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</si>
  <si>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</si>
  <si>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</si>
  <si>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</si>
  <si>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</si>
  <si>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</si>
  <si>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</si>
  <si>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</si>
  <si>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</si>
  <si>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</si>
  <si>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</si>
  <si>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</si>
  <si>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</si>
  <si>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</si>
  <si>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</si>
  <si>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</si>
  <si>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</si>
  <si>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</si>
  <si>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</si>
  <si>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</si>
  <si>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</si>
  <si>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</si>
  <si>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</si>
  <si>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</si>
  <si>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</si>
  <si>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</si>
  <si>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</si>
  <si>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</si>
  <si>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</si>
  <si>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</si>
  <si>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</si>
  <si>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</si>
  <si>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</si>
  <si>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</si>
  <si>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</si>
  <si>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</si>
  <si>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</si>
  <si>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</si>
  <si>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</si>
  <si>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</si>
  <si>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</si>
  <si>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</si>
  <si>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</si>
  <si>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</si>
  <si>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</si>
  <si>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</si>
  <si>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</si>
  <si>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</si>
  <si>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</si>
  <si>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</si>
  <si>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</si>
  <si>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</si>
  <si>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</si>
  <si>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</si>
  <si>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</si>
  <si>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</si>
  <si>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</si>
  <si>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</si>
  <si>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</si>
  <si>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</si>
  <si>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</si>
  <si>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</si>
  <si>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</si>
  <si>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</si>
  <si>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</si>
  <si>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</si>
  <si>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</si>
  <si>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</si>
  <si>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</si>
  <si>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</si>
  <si>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</si>
  <si>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</si>
  <si>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</si>
  <si>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</si>
  <si>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</si>
  <si>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</si>
  <si>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</si>
  <si>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</si>
  <si>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</si>
  <si>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</si>
  <si>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</si>
  <si>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</si>
  <si>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</si>
  <si>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</si>
  <si>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</si>
  <si>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</si>
  <si>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</si>
  <si>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</si>
  <si>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</si>
  <si>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</si>
  <si>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</si>
  <si>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</si>
  <si>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</si>
  <si>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</si>
  <si>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</si>
  <si>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</si>
  <si>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</si>
  <si>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</si>
  <si>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</si>
  <si>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</si>
  <si>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</si>
  <si>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</si>
  <si>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</si>
  <si>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</si>
  <si>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</si>
  <si>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</si>
  <si>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</si>
  <si>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</si>
  <si>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</si>
  <si>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</si>
  <si>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</si>
  <si>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</si>
  <si>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</si>
  <si>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</si>
  <si>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</si>
  <si>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</si>
  <si>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</si>
  <si>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</si>
  <si>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</si>
  <si>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</si>
  <si>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</si>
  <si>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</si>
  <si>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</si>
  <si>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</si>
  <si>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</si>
  <si>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</si>
  <si>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</si>
  <si>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</si>
  <si>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</si>
  <si>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</si>
  <si>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</si>
  <si>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</si>
  <si>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</si>
  <si>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</si>
  <si>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</si>
  <si>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</si>
  <si>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</si>
  <si>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</si>
  <si>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</si>
  <si>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</si>
  <si>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</si>
  <si>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</si>
  <si>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</si>
  <si>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</si>
  <si>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</si>
  <si>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</si>
  <si>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</si>
  <si>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</si>
  <si>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</si>
  <si>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</si>
  <si>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</si>
  <si>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</si>
  <si>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</si>
  <si>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</si>
  <si>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</si>
  <si>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</si>
  <si>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</si>
  <si>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</si>
  <si>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</si>
  <si>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</si>
  <si>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</si>
  <si>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</si>
  <si>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</si>
  <si>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</si>
  <si>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</si>
  <si>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</si>
  <si>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</si>
  <si>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</si>
  <si>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</si>
  <si>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</si>
  <si>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</si>
  <si>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</si>
  <si>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</si>
  <si>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</si>
  <si>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</si>
  <si>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</si>
  <si>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</si>
  <si>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</si>
  <si>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</si>
  <si>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</si>
  <si>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</si>
  <si>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</si>
  <si>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</si>
  <si>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</si>
  <si>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</si>
  <si>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</si>
  <si>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</si>
  <si>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</si>
  <si>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</si>
  <si>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</si>
  <si>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</si>
  <si>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</si>
  <si>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</si>
  <si>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</si>
  <si>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</si>
  <si>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</si>
  <si>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</si>
  <si>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</si>
  <si>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</si>
  <si>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</si>
  <si>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</si>
  <si>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</si>
  <si>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</si>
  <si>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</si>
  <si>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</si>
  <si>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</si>
  <si>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</si>
  <si>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</si>
  <si>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</si>
  <si>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</si>
  <si>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</si>
  <si>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</si>
  <si>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</si>
  <si>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</si>
  <si>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</si>
  <si>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</si>
  <si>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</si>
  <si>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</si>
  <si>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</si>
  <si>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</si>
  <si>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</si>
  <si>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</si>
  <si>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</si>
  <si>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</si>
  <si>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</si>
  <si>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</si>
  <si>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</si>
  <si>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</si>
  <si>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</si>
  <si>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</si>
  <si>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</si>
  <si>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</si>
  <si>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</si>
  <si>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</si>
  <si>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</si>
  <si>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</si>
  <si>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</si>
  <si>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</si>
  <si>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</si>
  <si>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</si>
  <si>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</si>
  <si>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</si>
  <si>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</si>
  <si>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</si>
  <si>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</si>
  <si>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</si>
  <si>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</si>
  <si>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</si>
  <si>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</si>
  <si>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</si>
  <si>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</si>
  <si>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</si>
  <si>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</si>
  <si>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</si>
  <si>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</si>
  <si>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</si>
  <si>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</si>
  <si>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</si>
  <si>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</si>
  <si>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</si>
  <si>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</si>
  <si>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</si>
  <si>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</si>
  <si>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</si>
  <si>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</si>
  <si>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</si>
  <si>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</si>
  <si>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</si>
  <si>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</si>
  <si>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</si>
  <si>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</si>
  <si>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</si>
  <si>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</si>
  <si>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</si>
  <si>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</si>
  <si>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</si>
  <si>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</si>
  <si>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</si>
  <si>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</si>
  <si>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</si>
  <si>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</si>
  <si>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</si>
  <si>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</si>
  <si>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</si>
  <si>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</si>
  <si>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</si>
  <si>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</si>
  <si>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</si>
  <si>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</si>
  <si>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</si>
  <si>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</si>
  <si>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</si>
  <si>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</si>
  <si>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</si>
  <si>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</si>
  <si>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</si>
  <si>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</si>
  <si>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</si>
  <si>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</si>
  <si>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</si>
  <si>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</si>
  <si>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</si>
  <si>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</si>
  <si>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</si>
  <si>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</si>
  <si>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</si>
  <si>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</si>
  <si>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</si>
  <si>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</si>
  <si>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</si>
  <si>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</si>
  <si>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</si>
  <si>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</si>
  <si>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</si>
  <si>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</si>
  <si>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</si>
  <si>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</si>
  <si>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</si>
  <si>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</si>
  <si>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</si>
  <si>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</si>
  <si>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</si>
  <si>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</si>
  <si>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</si>
  <si>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</si>
  <si>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</si>
  <si>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</si>
  <si>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</si>
  <si>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</si>
  <si>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</si>
  <si>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</si>
  <si>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</si>
  <si>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</si>
  <si>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</si>
  <si>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</si>
  <si>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</si>
  <si>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</si>
  <si>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</si>
  <si>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</si>
  <si>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</si>
  <si>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</si>
  <si>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</si>
  <si>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</si>
  <si>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</si>
  <si>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</si>
  <si>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</si>
  <si>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</si>
  <si>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</si>
  <si>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</si>
  <si>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</si>
  <si>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</si>
  <si>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</si>
  <si>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</si>
  <si>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</si>
  <si>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</si>
  <si>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</si>
  <si>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</si>
  <si>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</si>
  <si>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</si>
  <si>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</si>
  <si>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</si>
  <si>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</si>
  <si>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</si>
  <si>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</si>
  <si>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</si>
  <si>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</si>
  <si>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</si>
  <si>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</si>
  <si>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</si>
  <si>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</si>
  <si>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</si>
  <si>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</si>
  <si>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</si>
  <si>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</si>
  <si>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</si>
  <si>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</si>
  <si>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</si>
  <si>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</si>
  <si>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</si>
  <si>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</si>
  <si>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</si>
  <si>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</si>
  <si>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</si>
  <si>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</si>
  <si>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</si>
  <si>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</si>
  <si>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</si>
  <si>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</si>
  <si>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</si>
  <si>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</si>
  <si>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</si>
  <si>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</si>
  <si>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</si>
  <si>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</si>
  <si>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</si>
  <si>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</si>
  <si>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</si>
  <si>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</si>
  <si>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</si>
  <si>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</si>
  <si>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</si>
  <si>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</si>
  <si>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</si>
  <si>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</si>
  <si>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</si>
  <si>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</si>
  <si>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</si>
  <si>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</si>
  <si>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</si>
  <si>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</si>
  <si>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</si>
  <si>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</si>
  <si>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</si>
  <si>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</si>
  <si>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</si>
  <si>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</si>
  <si>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</si>
  <si>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</si>
  <si>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</si>
  <si>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</si>
  <si>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</si>
  <si>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</si>
  <si>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</si>
  <si>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</si>
  <si>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</si>
  <si>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</si>
  <si>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</si>
  <si>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</si>
  <si>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</si>
  <si>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</si>
  <si>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</si>
  <si>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</si>
  <si>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</si>
  <si>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</si>
  <si>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</si>
  <si>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</si>
  <si>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</si>
  <si>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</si>
  <si>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</si>
  <si>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</si>
  <si>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</si>
  <si>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</si>
  <si>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</si>
  <si>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</si>
  <si>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</si>
  <si>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</si>
  <si>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</si>
  <si>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</si>
  <si>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</si>
  <si>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</si>
  <si>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</si>
  <si>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</si>
  <si>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</si>
  <si>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</si>
  <si>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</si>
  <si>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</si>
  <si>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</si>
  <si>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</si>
  <si>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</si>
  <si>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</si>
  <si>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</si>
  <si>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</si>
  <si>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</si>
  <si>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</si>
  <si>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</si>
  <si>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</si>
  <si>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</si>
  <si>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</si>
  <si>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</si>
  <si>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</si>
  <si>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</si>
  <si>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</si>
  <si>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</si>
  <si>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</si>
  <si>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</si>
  <si>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</si>
  <si>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</si>
  <si>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</si>
  <si>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</si>
  <si>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</si>
  <si>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</si>
  <si>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</si>
  <si>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</si>
  <si>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</si>
  <si>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</si>
  <si>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</si>
  <si>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</si>
  <si>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</si>
  <si>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</si>
  <si>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</si>
  <si>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</si>
  <si>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</si>
  <si>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</si>
  <si>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</si>
  <si>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</si>
  <si>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</si>
  <si>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</si>
  <si>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</si>
  <si>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</si>
  <si>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</si>
  <si>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</si>
  <si>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</si>
  <si>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</si>
  <si>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</si>
  <si>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</si>
  <si>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</si>
  <si>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</si>
  <si>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</si>
  <si>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</si>
  <si>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</si>
  <si>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</si>
  <si>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</si>
  <si>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</si>
  <si>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</si>
  <si>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</si>
  <si>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</si>
  <si>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</si>
  <si>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</si>
  <si>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</si>
  <si>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</si>
  <si>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</si>
  <si>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</si>
  <si>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</si>
  <si>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</si>
  <si>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</si>
  <si>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</si>
  <si>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</si>
  <si>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</si>
  <si>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</si>
  <si>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</si>
  <si>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</si>
  <si>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</si>
  <si>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</si>
  <si>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</si>
  <si>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</si>
  <si>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</si>
  <si>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</si>
  <si>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</si>
  <si>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</si>
  <si>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</si>
  <si>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</si>
  <si>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</si>
  <si>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</si>
  <si>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</si>
  <si>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</si>
  <si>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</si>
  <si>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</si>
  <si>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</si>
  <si>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</si>
  <si>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</si>
  <si>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</si>
  <si>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</si>
  <si>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</si>
  <si>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</si>
  <si>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</si>
  <si>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</si>
  <si>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</si>
  <si>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</si>
  <si>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</si>
  <si>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</si>
  <si>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</si>
  <si>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</si>
  <si>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</si>
  <si>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</si>
  <si>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</si>
  <si>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</si>
  <si>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</si>
  <si>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</si>
  <si>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</si>
  <si>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</si>
  <si>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</si>
  <si>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</si>
  <si>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</si>
  <si>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</si>
  <si>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</si>
  <si>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</si>
  <si>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</si>
  <si>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</si>
  <si>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</si>
  <si>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</si>
  <si>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</si>
  <si>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</si>
  <si>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</si>
  <si>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</si>
  <si>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</si>
  <si>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</si>
  <si>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</si>
  <si>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</si>
  <si>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</si>
  <si>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</si>
  <si>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</si>
  <si>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</si>
  <si>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</si>
  <si>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</si>
  <si>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</si>
  <si>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</si>
  <si>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</si>
  <si>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</si>
  <si>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</si>
  <si>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</si>
  <si>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</si>
  <si>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</si>
  <si>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</si>
  <si>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</si>
  <si>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</si>
  <si>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</si>
  <si>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</si>
  <si>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</si>
  <si>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</si>
  <si>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</si>
  <si>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</si>
  <si>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</si>
  <si>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</si>
  <si>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</si>
  <si>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</si>
  <si>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</si>
  <si>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</si>
  <si>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</si>
  <si>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</si>
  <si>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</si>
  <si>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</si>
  <si>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</si>
  <si>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</si>
  <si>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</si>
  <si>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</si>
  <si>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</si>
  <si>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</si>
  <si>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</si>
  <si>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</si>
  <si>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</si>
  <si>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</si>
  <si>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</si>
  <si>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</si>
  <si>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</si>
  <si>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</si>
  <si>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</si>
  <si>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</si>
  <si>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</si>
  <si>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</si>
  <si>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</si>
  <si>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</si>
  <si>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</si>
  <si>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</si>
  <si>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</si>
  <si>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</si>
  <si>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</si>
  <si>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</si>
  <si>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</si>
  <si>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</si>
  <si>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</si>
  <si>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</si>
  <si>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</si>
  <si>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</si>
  <si>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</si>
  <si>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</si>
  <si>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</si>
  <si>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</si>
  <si>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</si>
  <si>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</si>
  <si>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</si>
  <si>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</si>
  <si>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</si>
  <si>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</si>
  <si>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</si>
  <si>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</si>
  <si>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</si>
  <si>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</si>
  <si>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</si>
  <si>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</si>
  <si>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</si>
  <si>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</si>
  <si>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</si>
  <si>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</si>
  <si>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</si>
  <si>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</si>
  <si>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</si>
  <si>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</si>
  <si>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</si>
  <si>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</si>
  <si>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</si>
  <si>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</si>
  <si>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</si>
  <si>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</si>
  <si>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</si>
  <si>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</si>
  <si>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</si>
  <si>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</si>
  <si>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</si>
  <si>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</si>
  <si>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</si>
  <si>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</si>
  <si>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</si>
  <si>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</si>
  <si>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</si>
  <si>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</si>
  <si>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</si>
  <si>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</si>
  <si>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</si>
  <si>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</si>
  <si>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</si>
  <si>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</si>
  <si>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</si>
  <si>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</si>
  <si>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</si>
  <si>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</si>
  <si>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</si>
  <si>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</si>
  <si>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</si>
  <si>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</si>
  <si>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</si>
  <si>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</si>
  <si>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</si>
  <si>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</si>
  <si>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</si>
  <si>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</si>
  <si>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</si>
  <si>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</si>
  <si>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</si>
  <si>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</si>
  <si>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</si>
  <si>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</si>
  <si>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</si>
  <si>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</si>
  <si>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</si>
  <si>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</si>
  <si>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</si>
  <si>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</si>
  <si>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</si>
  <si>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</si>
  <si>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</si>
  <si>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</si>
  <si>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</si>
  <si>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</si>
  <si>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</si>
  <si>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</si>
  <si>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</si>
  <si>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</si>
  <si>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</si>
  <si>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</si>
  <si>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</si>
  <si>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</si>
  <si>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</si>
  <si>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</si>
  <si>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</si>
  <si>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</si>
  <si>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</si>
  <si>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</si>
  <si>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</si>
  <si>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</si>
  <si>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</si>
  <si>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</si>
  <si>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</si>
  <si>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</si>
  <si>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</si>
  <si>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</si>
  <si>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</si>
  <si>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</si>
  <si>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</si>
  <si>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</si>
  <si>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</si>
  <si>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</si>
  <si>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</si>
  <si>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</si>
  <si>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</si>
  <si>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</si>
  <si>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</si>
  <si>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</si>
  <si>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</si>
  <si>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</si>
  <si>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</si>
  <si>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</si>
  <si>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</si>
  <si>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</si>
  <si>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</si>
  <si>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</si>
  <si>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</si>
  <si>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</si>
  <si>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</si>
  <si>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</si>
  <si>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</si>
  <si>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</si>
  <si>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</si>
  <si>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</si>
  <si>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</si>
  <si>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</si>
  <si>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</si>
  <si>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</si>
  <si>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</si>
  <si>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</si>
  <si>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</si>
  <si>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</si>
  <si>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</si>
  <si>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</si>
  <si>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</si>
  <si>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</si>
  <si>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</si>
  <si>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</si>
  <si>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</si>
  <si>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</si>
  <si>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</si>
  <si>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</si>
  <si>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</si>
  <si>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</si>
  <si>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</si>
  <si>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</si>
  <si>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</si>
  <si>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</si>
  <si>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</si>
  <si>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</si>
  <si>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</si>
  <si>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</si>
  <si>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</si>
  <si>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</si>
  <si>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</si>
  <si>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</si>
  <si>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</si>
  <si>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</si>
  <si>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</si>
  <si>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</si>
  <si>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</si>
  <si>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</si>
  <si>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</si>
  <si>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</si>
  <si>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</si>
  <si>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</si>
  <si>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</si>
  <si>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</si>
  <si>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</si>
  <si>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</si>
  <si>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</si>
  <si>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</si>
  <si>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</si>
  <si>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</si>
  <si>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</si>
  <si>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</si>
  <si>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</si>
  <si>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</si>
  <si>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</si>
  <si>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</si>
  <si>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</si>
  <si>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</si>
  <si>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</si>
  <si>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</si>
  <si>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</si>
  <si>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</si>
  <si>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</si>
  <si>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</si>
  <si>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</si>
  <si>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</si>
  <si>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</si>
  <si>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</si>
  <si>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</si>
  <si>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</si>
  <si>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</si>
  <si>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</si>
  <si>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</si>
  <si>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</si>
  <si>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</si>
  <si>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</si>
  <si>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</si>
  <si>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</si>
  <si>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</si>
  <si>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</si>
  <si>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</si>
  <si>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</si>
  <si>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</si>
  <si>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</si>
  <si>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</si>
  <si>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</si>
  <si>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</si>
  <si>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</si>
  <si>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</si>
  <si>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</si>
  <si>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</si>
  <si>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</si>
  <si>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</si>
  <si>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</si>
  <si>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</si>
  <si>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</si>
  <si>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</si>
  <si>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</si>
  <si>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</si>
  <si>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</si>
  <si>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</si>
  <si>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</si>
  <si>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</si>
  <si>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</si>
  <si>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</si>
  <si>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</si>
  <si>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</si>
  <si>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</si>
  <si>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</si>
  <si>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</si>
  <si>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</si>
  <si>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</si>
  <si>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</si>
  <si>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</si>
  <si>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</si>
  <si>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</si>
  <si>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</si>
  <si>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</si>
  <si>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</si>
  <si>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</si>
  <si>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</si>
  <si>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</si>
  <si>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</si>
  <si>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</si>
  <si>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</si>
  <si>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</si>
  <si>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</si>
  <si>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</si>
  <si>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</si>
  <si>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</si>
  <si>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</si>
  <si>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</si>
  <si>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</si>
  <si>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</si>
  <si>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</si>
  <si>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</si>
  <si>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</si>
  <si>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</si>
  <si>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</si>
  <si>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</si>
  <si>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</si>
  <si>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</si>
  <si>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</si>
  <si>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</si>
  <si>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</si>
  <si>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</si>
  <si>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</si>
  <si>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</si>
  <si>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</si>
  <si>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</si>
  <si>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</si>
  <si>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</si>
  <si>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</si>
  <si>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</si>
  <si>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</si>
  <si>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</si>
  <si>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</si>
  <si>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</si>
  <si>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</si>
  <si>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</si>
  <si>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</si>
  <si>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</si>
  <si>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</si>
  <si>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</si>
  <si>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</si>
  <si>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</si>
  <si>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</si>
  <si>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</si>
  <si>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</si>
  <si>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</si>
  <si>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</si>
  <si>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</si>
  <si>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</si>
  <si>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</si>
  <si>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</si>
  <si>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</si>
  <si>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</si>
  <si>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</si>
  <si>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</si>
  <si>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</si>
  <si>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</si>
  <si>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</si>
  <si>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</si>
  <si>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</si>
  <si>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</si>
  <si>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</si>
  <si>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</si>
  <si>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</si>
  <si>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</si>
  <si>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</si>
  <si>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</si>
  <si>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</si>
  <si>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</si>
  <si>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</si>
  <si>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</si>
  <si>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</si>
  <si>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</si>
  <si>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</si>
  <si>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</si>
  <si>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</si>
  <si>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</si>
  <si>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</si>
  <si>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</si>
  <si>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</si>
  <si>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</si>
  <si>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</si>
  <si>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</si>
  <si>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</si>
  <si>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</si>
  <si>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</si>
  <si>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</si>
  <si>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</si>
  <si>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</si>
  <si>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</si>
  <si>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</si>
  <si>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</si>
  <si>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</si>
  <si>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</si>
  <si>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</si>
  <si>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</si>
  <si>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</si>
  <si>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</si>
  <si>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</si>
  <si>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</si>
  <si>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</si>
  <si>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</si>
  <si>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</si>
  <si>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</si>
  <si>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</si>
  <si>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</si>
  <si>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</si>
  <si>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</si>
  <si>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</si>
  <si>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</si>
  <si>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</si>
  <si>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</si>
  <si>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</si>
  <si>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</si>
  <si>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</si>
  <si>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</si>
  <si>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</si>
  <si>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</si>
  <si>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</si>
  <si>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</si>
  <si>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</si>
  <si>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</si>
  <si>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</si>
  <si>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</si>
  <si>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</si>
  <si>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</si>
  <si>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</si>
  <si>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</si>
  <si>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</si>
  <si>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</si>
  <si>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</si>
  <si>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</si>
  <si>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</si>
  <si>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</si>
  <si>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</si>
  <si>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</si>
  <si>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</si>
  <si>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</si>
  <si>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</si>
  <si>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</si>
  <si>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</si>
  <si>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</si>
  <si>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</si>
  <si>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</si>
  <si>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</si>
  <si>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</si>
  <si>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</si>
  <si>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</si>
  <si>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</si>
  <si>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</si>
  <si>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</si>
  <si>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</si>
  <si>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</si>
  <si>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Khorāsān-e Shomālī</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</si>
  <si>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</si>
  <si>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</si>
  <si>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</si>
  <si>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</si>
  <si>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</si>
  <si>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</si>
  <si>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</si>
  <si>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</si>
  <si>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</si>
  <si>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</si>
  <si>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</si>
  <si>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</si>
  <si>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</si>
  <si>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</si>
  <si>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</si>
  <si>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</si>
  <si>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</si>
  <si>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</si>
  <si>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</si>
  <si>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</si>
  <si>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</si>
  <si>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</si>
  <si>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</si>
  <si>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</si>
  <si>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</si>
  <si>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</si>
  <si>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</si>
  <si>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</si>
  <si>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</si>
  <si>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</si>
  <si>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</si>
  <si>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</si>
  <si>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</si>
  <si>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</si>
  <si>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</si>
  <si>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</si>
  <si>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</si>
  <si>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</si>
  <si>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</si>
  <si>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</si>
  <si>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</si>
  <si>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</si>
  <si>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</si>
  <si>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</si>
  <si>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</si>
  <si>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</si>
  <si>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</si>
  <si>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</si>
  <si>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</si>
  <si>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</si>
  <si>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</si>
  <si>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</si>
  <si>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</si>
  <si>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</si>
  <si>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</si>
  <si>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</si>
  <si>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</si>
  <si>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</si>
  <si>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</si>
  <si>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</si>
  <si>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</si>
  <si>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</si>
  <si>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</si>
  <si>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</si>
  <si>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</si>
  <si>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</si>
  <si>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</si>
  <si>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</si>
  <si>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</si>
  <si>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</si>
  <si>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</si>
  <si>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</si>
  <si>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</si>
  <si>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</si>
  <si>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</si>
  <si>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</si>
  <si>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</si>
  <si>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</si>
  <si>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</si>
  <si>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</si>
  <si>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</si>
  <si>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</si>
  <si>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</si>
  <si>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</si>
  <si>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</si>
  <si>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</si>
  <si>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</si>
  <si>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</si>
  <si>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</si>
  <si>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</si>
  <si>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</si>
  <si>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</si>
  <si>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</si>
  <si>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</si>
  <si>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</si>
  <si>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</si>
  <si>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</si>
  <si>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</si>
  <si>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</si>
  <si>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</si>
  <si>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</si>
  <si>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</si>
  <si>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</si>
  <si>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</si>
  <si>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</si>
  <si>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</si>
  <si>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</si>
  <si>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</si>
  <si>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</si>
  <si>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</si>
  <si>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</si>
  <si>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</si>
  <si>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</si>
  <si>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</si>
  <si>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</si>
  <si>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</si>
  <si>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</si>
  <si>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</si>
  <si>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</si>
  <si>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</si>
  <si>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</si>
  <si>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</si>
  <si>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</si>
  <si>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</si>
  <si>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</si>
  <si>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</si>
  <si>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</si>
  <si>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</si>
  <si>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</si>
  <si>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</si>
  <si>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</si>
  <si>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</si>
  <si>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</si>
  <si>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</si>
  <si>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</si>
  <si>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</si>
  <si>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</si>
  <si>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</si>
  <si>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</si>
  <si>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</si>
  <si>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</si>
  <si>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</si>
  <si>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</si>
  <si>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</si>
  <si>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</si>
  <si>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</si>
  <si>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</si>
  <si>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</si>
  <si>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</si>
  <si>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</si>
  <si>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</si>
  <si>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</si>
  <si>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</si>
  <si>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</si>
  <si>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</si>
  <si>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</si>
  <si>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</si>
  <si>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</si>
  <si>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</si>
  <si>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</si>
  <si>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</si>
  <si>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</si>
  <si>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</si>
  <si>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</si>
  <si>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</si>
  <si>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</si>
  <si>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</si>
  <si>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</si>
  <si>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</si>
  <si>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</si>
  <si>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</si>
  <si>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</si>
  <si>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</si>
  <si>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</si>
  <si>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</si>
  <si>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</si>
  <si>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</si>
  <si>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</si>
  <si>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</si>
  <si>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</si>
  <si>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</si>
  <si>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</si>
  <si>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</si>
  <si>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</si>
  <si>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</si>
  <si>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</si>
  <si>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</si>
  <si>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</si>
  <si>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</si>
  <si>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</si>
  <si>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</si>
  <si>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</si>
  <si>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</si>
  <si>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</si>
  <si>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</si>
  <si>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</si>
  <si>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</si>
  <si>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</si>
  <si>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</si>
  <si>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</si>
  <si>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</si>
  <si>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</si>
  <si>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</si>
  <si>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</si>
  <si>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</si>
  <si>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</si>
  <si>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</si>
  <si>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</si>
  <si>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</si>
  <si>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</si>
  <si>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</si>
  <si>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</si>
  <si>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</si>
  <si>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</si>
  <si>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</si>
  <si>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</si>
  <si>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</si>
  <si>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</si>
  <si>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</si>
  <si>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</si>
  <si>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</si>
  <si>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</si>
  <si>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</si>
  <si>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</si>
  <si>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</si>
  <si>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</si>
  <si>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</si>
  <si>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</si>
  <si>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</si>
  <si>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</si>
  <si>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</si>
  <si>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</si>
  <si>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</si>
  <si>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</si>
  <si>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</si>
  <si>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</si>
  <si>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</si>
  <si>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</si>
  <si>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</si>
  <si>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</si>
  <si>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</si>
  <si>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</si>
  <si>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</si>
  <si>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</si>
  <si>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</si>
  <si>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</si>
  <si>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</si>
  <si>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</si>
  <si>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</si>
  <si>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</si>
  <si>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</si>
  <si>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</si>
  <si>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</si>
  <si>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</si>
  <si>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</si>
  <si>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</si>
  <si>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</si>
  <si>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</si>
  <si>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</si>
  <si>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</si>
  <si>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</si>
  <si>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</si>
  <si>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</si>
  <si>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</si>
  <si>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</si>
  <si>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</si>
  <si>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</si>
  <si>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</si>
  <si>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</si>
  <si>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</si>
  <si>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</si>
  <si>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</si>
  <si>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</si>
  <si>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</si>
  <si>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</si>
  <si>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</si>
  <si>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</si>
  <si>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</si>
  <si>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</si>
  <si>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</si>
  <si>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</si>
  <si>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</si>
  <si>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</si>
  <si>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</si>
  <si>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</si>
  <si>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</si>
  <si>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</si>
  <si>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</si>
  <si>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</si>
  <si>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</si>
  <si>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</si>
  <si>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</si>
  <si>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</si>
  <si>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</si>
  <si>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</si>
  <si>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</si>
  <si>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</si>
  <si>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</si>
  <si>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</si>
  <si>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</si>
  <si>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</si>
  <si>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</si>
  <si>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</si>
  <si>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</si>
  <si>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</si>
  <si>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</si>
  <si>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</si>
  <si>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</si>
  <si>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</si>
  <si>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</si>
  <si>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</si>
  <si>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</si>
  <si>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</si>
  <si>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</si>
  <si>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</si>
  <si>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</si>
  <si>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</si>
  <si>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</si>
  <si>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</si>
  <si>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</si>
  <si>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</si>
  <si>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</si>
  <si>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</si>
  <si>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</si>
  <si>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</si>
  <si>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</si>
  <si>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</si>
  <si>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</si>
  <si>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</si>
  <si>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</si>
  <si>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</si>
  <si>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</si>
  <si>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</si>
  <si>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</si>
  <si>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</si>
  <si>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</si>
  <si>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</si>
  <si>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</si>
  <si>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</si>
  <si>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</si>
  <si>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</si>
  <si>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</si>
  <si>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</si>
  <si>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</si>
  <si>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</si>
  <si>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</si>
  <si>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</si>
  <si>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</si>
  <si>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</si>
  <si>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</si>
  <si>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</si>
  <si>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</si>
  <si>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</si>
  <si>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</si>
  <si>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</si>
  <si>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</si>
  <si>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</si>
  <si>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</si>
  <si>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</si>
  <si>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</si>
  <si>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</si>
  <si>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</si>
  <si>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</si>
  <si>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</si>
  <si>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</si>
  <si>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</si>
  <si>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</si>
  <si>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</si>
  <si>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</si>
  <si>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</si>
  <si>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</si>
  <si>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</si>
  <si>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</si>
  <si>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</si>
  <si>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</si>
  <si>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</si>
  <si>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</si>
  <si>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</si>
  <si>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</si>
  <si>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</si>
  <si>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</si>
  <si>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</si>
  <si>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</si>
  <si>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</si>
  <si>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</si>
  <si>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</si>
  <si>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</si>
  <si>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</si>
  <si>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</si>
  <si>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</si>
  <si>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</si>
  <si>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</si>
  <si>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</si>
  <si>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</si>
  <si>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</si>
  <si>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</si>
  <si>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</si>
  <si>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</si>
  <si>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</si>
  <si>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</si>
  <si>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</si>
  <si>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</si>
  <si>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</si>
  <si>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</si>
  <si>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</si>
  <si>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</si>
  <si>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</si>
  <si>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</si>
  <si>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</si>
  <si>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</si>
  <si>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</si>
  <si>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</si>
  <si>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</si>
  <si>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</si>
  <si>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</si>
  <si>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</si>
  <si>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</si>
  <si>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</si>
  <si>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</si>
  <si>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</si>
  <si>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</si>
  <si>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</si>
  <si>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</si>
  <si>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</si>
  <si>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</si>
  <si>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</si>
  <si>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</si>
  <si>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</si>
  <si>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</si>
  <si>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</si>
  <si>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</si>
  <si>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</si>
  <si>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</si>
  <si>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</si>
  <si>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</si>
  <si>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</si>
  <si>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</si>
  <si>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</si>
  <si>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</si>
  <si>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</si>
  <si>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</si>
  <si>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</si>
  <si>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</si>
  <si>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</si>
  <si>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</si>
  <si>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</si>
  <si>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</si>
  <si>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</si>
  <si>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</si>
  <si>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</si>
  <si>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</si>
  <si>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</si>
  <si>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</si>
  <si>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</si>
  <si>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</si>
  <si>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</si>
  <si>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</si>
  <si>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</si>
  <si>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</si>
  <si>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</si>
  <si>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</si>
  <si>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</si>
  <si>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</si>
  <si>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</si>
  <si>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</si>
  <si>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</si>
  <si>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</si>
  <si>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</si>
  <si>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</si>
  <si>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</si>
  <si>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</si>
  <si>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</si>
  <si>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</si>
  <si>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</si>
  <si>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</si>
  <si>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</si>
  <si>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</si>
  <si>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</si>
  <si>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</si>
  <si>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</si>
  <si>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</si>
  <si>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</si>
  <si>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</si>
  <si>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</si>
  <si>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</si>
  <si>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</si>
  <si>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</si>
  <si>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</si>
  <si>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</si>
  <si>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</si>
  <si>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</si>
  <si>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</si>
  <si>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</si>
  <si>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</si>
  <si>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</si>
  <si>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</si>
  <si>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</si>
  <si>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</si>
  <si>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</si>
  <si>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</si>
  <si>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</si>
  <si>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</si>
  <si>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</si>
  <si>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</si>
  <si>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</si>
  <si>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</si>
  <si>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</si>
  <si>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</si>
  <si>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</si>
  <si>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</si>
  <si>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</si>
  <si>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</si>
  <si>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</si>
  <si>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</si>
  <si>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</si>
  <si>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</si>
  <si>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</si>
  <si>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</si>
  <si>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</si>
  <si>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</si>
  <si>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</si>
  <si>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</si>
  <si>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</si>
  <si>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</si>
  <si>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</si>
  <si>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</si>
  <si>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</si>
  <si>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</si>
  <si>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</si>
  <si>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</si>
  <si>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</si>
  <si>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</si>
  <si>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</si>
  <si>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</si>
  <si>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</si>
  <si>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</si>
  <si>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</si>
  <si>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</si>
  <si>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</si>
  <si>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</si>
  <si>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</si>
  <si>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</si>
  <si>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</si>
  <si>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</si>
  <si>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</si>
  <si>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</si>
  <si>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</si>
  <si>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</si>
  <si>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</si>
  <si>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</si>
  <si>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</si>
  <si>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</si>
  <si>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</si>
  <si>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</si>
  <si>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</si>
  <si>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</si>
  <si>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</si>
  <si>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</si>
  <si>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</si>
  <si>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</si>
  <si>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</si>
  <si>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</si>
  <si>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</si>
  <si>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</si>
  <si>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</si>
  <si>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</si>
  <si>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</si>
  <si>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</si>
  <si>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</si>
  <si>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</si>
  <si>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</si>
  <si>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</si>
  <si>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</si>
  <si>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</si>
  <si>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</si>
  <si>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</si>
  <si>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</si>
  <si>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</si>
  <si>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</si>
  <si>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</si>
  <si>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</si>
  <si>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</si>
  <si>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</si>
  <si>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</si>
  <si>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</si>
  <si>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</si>
  <si>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</si>
  <si>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</si>
  <si>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</si>
  <si>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</si>
  <si>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</si>
  <si>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</si>
  <si>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</si>
  <si>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</si>
  <si>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</si>
  <si>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</si>
  <si>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</si>
  <si>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</si>
  <si>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</si>
  <si>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</si>
  <si>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</si>
  <si>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</si>
  <si>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</si>
  <si>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</si>
  <si>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</si>
  <si>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</si>
  <si>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</si>
  <si>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</si>
  <si>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</si>
  <si>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</si>
  <si>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</si>
  <si>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</si>
  <si>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</si>
  <si>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</si>
  <si>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</si>
  <si>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</si>
  <si>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</si>
  <si>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</si>
  <si>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</si>
  <si>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</si>
  <si>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</si>
  <si>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</si>
  <si>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</si>
  <si>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</si>
  <si>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</si>
  <si>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</si>
  <si>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</si>
  <si>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</si>
  <si>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</si>
  <si>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</si>
  <si>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</si>
  <si>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</si>
  <si>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</si>
  <si>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</si>
  <si>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</si>
  <si>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</si>
  <si>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</si>
  <si>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</si>
  <si>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</si>
  <si>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</si>
  <si>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</si>
  <si>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</si>
  <si>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</si>
  <si>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</si>
  <si>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</si>
  <si>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</si>
  <si>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</si>
  <si>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</si>
  <si>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</si>
  <si>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</si>
  <si>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</si>
  <si>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</si>
  <si>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</si>
  <si>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</si>
  <si>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</si>
  <si>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</si>
  <si>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</si>
  <si>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</si>
  <si>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</si>
  <si>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</si>
  <si>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</si>
  <si>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</si>
  <si>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</si>
  <si>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</si>
  <si>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</si>
  <si>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</si>
  <si>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</si>
  <si>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</si>
  <si>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</si>
  <si>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</si>
  <si>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</si>
  <si>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</si>
  <si>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</si>
  <si>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</si>
  <si>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</si>
  <si>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</si>
  <si>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</si>
  <si>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</si>
  <si>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</si>
  <si>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</si>
  <si>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</si>
  <si>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</si>
  <si>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</si>
  <si>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</si>
  <si>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</si>
  <si>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</si>
  <si>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</si>
  <si>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</si>
  <si>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</si>
  <si>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</si>
  <si>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</si>
  <si>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</si>
  <si>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</si>
  <si>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</si>
  <si>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</si>
  <si>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</si>
  <si>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</si>
  <si>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</si>
  <si>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</si>
  <si>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</si>
  <si>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</si>
  <si>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</si>
  <si>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</si>
  <si>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</si>
  <si>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</si>
  <si>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</si>
  <si>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</si>
  <si>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</si>
  <si>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</si>
  <si>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</si>
  <si>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</si>
  <si>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</si>
  <si>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</si>
  <si>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</si>
  <si>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</si>
  <si>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</si>
  <si>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</si>
  <si>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</si>
  <si>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</si>
  <si>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</si>
  <si>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</si>
  <si>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</si>
  <si>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</si>
  <si>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</si>
  <si>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</si>
  <si>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</si>
  <si>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</si>
  <si>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</si>
  <si>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</si>
  <si>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</si>
  <si>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</si>
  <si>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</si>
  <si>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</si>
  <si>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</si>
  <si>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</si>
  <si>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</si>
  <si>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</si>
  <si>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</si>
  <si>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</si>
  <si>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</si>
  <si>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</si>
  <si>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</si>
  <si>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</si>
  <si>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</si>
  <si>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</si>
  <si>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</si>
  <si>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</si>
  <si>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</si>
  <si>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</si>
  <si>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</si>
  <si>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</si>
  <si>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</si>
  <si>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</si>
  <si>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</si>
  <si>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</si>
  <si>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</si>
  <si>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</si>
  <si>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</si>
  <si>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</si>
  <si>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</si>
  <si>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</si>
  <si>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</si>
  <si>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</si>
  <si>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</si>
  <si>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</si>
  <si>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</si>
  <si>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</si>
  <si>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</si>
  <si>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</si>
  <si>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</si>
  <si>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</si>
  <si>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</si>
  <si>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</si>
  <si>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</si>
  <si>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</si>
  <si>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</si>
  <si>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</si>
  <si>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</si>
  <si>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</si>
  <si>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</si>
  <si>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</si>
  <si>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</si>
  <si>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</si>
  <si>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</si>
  <si>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</si>
  <si>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</si>
  <si>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</si>
  <si>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</si>
  <si>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</si>
  <si>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</si>
  <si>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</si>
  <si>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</si>
  <si>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</si>
  <si>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</si>
  <si>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</si>
  <si>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</si>
  <si>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</si>
  <si>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</si>
  <si>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</si>
  <si>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</si>
  <si>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</si>
  <si>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</si>
  <si>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Astana</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</si>
  <si>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</si>
  <si>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</si>
  <si>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</si>
  <si>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</si>
  <si>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</si>
  <si>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</si>
  <si>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</si>
  <si>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</si>
  <si>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</si>
  <si>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</si>
  <si>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</si>
  <si>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</si>
  <si>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</si>
  <si>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</si>
  <si>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</si>
  <si>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</si>
  <si>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</si>
  <si>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</si>
  <si>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</si>
  <si>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</si>
  <si>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</si>
  <si>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</si>
  <si>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</si>
  <si>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</si>
  <si>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</si>
  <si>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</si>
  <si>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</si>
  <si>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</si>
  <si>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</si>
  <si>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</si>
  <si>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</si>
  <si>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</si>
  <si>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</si>
  <si>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</si>
  <si>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</si>
  <si>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</si>
  <si>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</si>
  <si>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</si>
  <si>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</si>
  <si>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</si>
  <si>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</si>
  <si>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</si>
  <si>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</si>
  <si>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</si>
  <si>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</si>
  <si>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</si>
  <si>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</si>
  <si>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</si>
  <si>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</si>
  <si>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</si>
  <si>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</si>
  <si>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</si>
  <si>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</si>
  <si>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</si>
  <si>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</si>
  <si>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</si>
  <si>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</si>
  <si>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</si>
  <si>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</si>
  <si>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</si>
  <si>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</si>
  <si>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</si>
  <si>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</si>
  <si>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</si>
  <si>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</si>
  <si>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</si>
  <si>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</si>
  <si>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</si>
  <si>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</si>
  <si>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</si>
  <si>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</si>
  <si>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</si>
  <si>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</si>
  <si>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</si>
  <si>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</si>
  <si>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</si>
  <si>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</si>
  <si>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</si>
  <si>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</si>
  <si>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</si>
  <si>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</si>
  <si>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</si>
  <si>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</si>
  <si>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</si>
  <si>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</si>
  <si>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</si>
  <si>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</si>
  <si>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</si>
  <si>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</si>
  <si>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</si>
  <si>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</si>
  <si>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</si>
  <si>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</si>
  <si>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</si>
  <si>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</si>
  <si>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</si>
  <si>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</si>
  <si>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</si>
  <si>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</si>
  <si>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</si>
  <si>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</si>
  <si>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</si>
  <si>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</si>
  <si>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</si>
  <si>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</si>
  <si>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</si>
  <si>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</si>
  <si>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</si>
  <si>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</si>
  <si>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</si>
  <si>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</si>
  <si>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</si>
  <si>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</si>
  <si>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</si>
  <si>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</si>
  <si>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</si>
  <si>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</si>
  <si>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</si>
  <si>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</si>
  <si>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</si>
  <si>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</si>
  <si>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</si>
  <si>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</si>
  <si>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</si>
  <si>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</si>
  <si>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</si>
  <si>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</si>
  <si>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</si>
  <si>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</si>
  <si>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</si>
  <si>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</si>
  <si>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</si>
  <si>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</si>
  <si>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</si>
  <si>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</si>
  <si>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</si>
  <si>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</si>
  <si>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</si>
  <si>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</si>
  <si>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</si>
  <si>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</si>
  <si>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</si>
  <si>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</si>
  <si>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</si>
  <si>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</si>
  <si>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</si>
  <si>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</si>
  <si>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</si>
  <si>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</si>
  <si>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</si>
  <si>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</si>
  <si>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</si>
  <si>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</si>
  <si>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</si>
  <si>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</si>
  <si>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</si>
  <si>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</si>
  <si>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</si>
  <si>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</si>
  <si>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</si>
  <si>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</si>
  <si>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</si>
  <si>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</si>
  <si>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</si>
  <si>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</si>
  <si>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</si>
  <si>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</si>
  <si>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</si>
  <si>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</si>
  <si>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</si>
  <si>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</si>
  <si>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</si>
  <si>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</si>
  <si>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</si>
  <si>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</si>
  <si>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</si>
  <si>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</si>
  <si>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</si>
  <si>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</si>
  <si>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</si>
  <si>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</si>
  <si>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</si>
  <si>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</si>
  <si>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</si>
  <si>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</si>
  <si>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</si>
  <si>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</si>
  <si>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</si>
  <si>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</si>
  <si>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</si>
  <si>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</si>
  <si>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</si>
  <si>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</si>
  <si>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</si>
  <si>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</si>
  <si>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</si>
  <si>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</si>
  <si>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</si>
  <si>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</si>
  <si>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</si>
  <si>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</si>
  <si>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</si>
  <si>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</si>
  <si>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</si>
  <si>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</si>
  <si>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</si>
  <si>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</si>
  <si>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</si>
  <si>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</si>
  <si>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</si>
  <si>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</si>
  <si>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</si>
  <si>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</si>
  <si>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</si>
  <si>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</si>
  <si>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</si>
  <si>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</si>
  <si>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</si>
  <si>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</si>
  <si>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</si>
  <si>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</si>
  <si>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</si>
  <si>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</si>
  <si>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</si>
  <si>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</si>
  <si>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</si>
  <si>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</si>
  <si>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</si>
  <si>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</si>
  <si>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</si>
  <si>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</si>
  <si>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</si>
  <si>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</si>
  <si>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</si>
  <si>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</si>
  <si>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</si>
  <si>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</si>
  <si>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</si>
  <si>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</si>
  <si>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</si>
  <si>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</si>
  <si>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</si>
  <si>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</si>
  <si>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</si>
  <si>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</si>
  <si>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</si>
  <si>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</si>
  <si>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</si>
  <si>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</si>
  <si>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</si>
  <si>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</si>
  <si>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</si>
  <si>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</si>
  <si>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</si>
  <si>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</si>
  <si>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</si>
  <si>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</si>
  <si>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</si>
  <si>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</si>
  <si>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</si>
  <si>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</si>
  <si>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</si>
  <si>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</si>
  <si>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</si>
  <si>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</si>
  <si>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</si>
  <si>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</si>
  <si>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</si>
  <si>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</si>
  <si>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</si>
  <si>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</si>
  <si>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</si>
  <si>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</si>
  <si>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</si>
  <si>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</si>
  <si>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</si>
  <si>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</si>
  <si>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</si>
  <si>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</si>
  <si>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</si>
  <si>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</si>
  <si>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</si>
  <si>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</si>
  <si>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</si>
  <si>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</si>
  <si>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</si>
  <si>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</si>
  <si>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</si>
  <si>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</si>
  <si>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</si>
  <si>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</si>
  <si>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</si>
  <si>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</si>
  <si>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</si>
  <si>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</si>
  <si>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</si>
  <si>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</si>
  <si>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</si>
  <si>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</si>
  <si>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</si>
  <si>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</si>
  <si>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</si>
  <si>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</si>
  <si>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</si>
  <si>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</si>
  <si>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</si>
  <si>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</si>
  <si>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</si>
  <si>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</si>
  <si>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</si>
  <si>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</si>
  <si>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</si>
  <si>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</si>
  <si>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</si>
  <si>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</si>
  <si>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</si>
  <si>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</si>
  <si>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</si>
  <si>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</si>
  <si>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</si>
  <si>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</si>
  <si>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</si>
  <si>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</si>
  <si>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</si>
  <si>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</si>
  <si>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</si>
  <si>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</si>
  <si>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</si>
  <si>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</si>
  <si>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</si>
  <si>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</si>
  <si>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</si>
  <si>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</si>
  <si>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</si>
  <si>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</si>
  <si>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</si>
  <si>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</si>
  <si>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</si>
  <si>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</si>
  <si>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</si>
  <si>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</si>
  <si>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</si>
  <si>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</si>
  <si>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</si>
  <si>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</si>
  <si>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</si>
  <si>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</si>
  <si>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</si>
  <si>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</si>
  <si>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</si>
  <si>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</si>
  <si>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</si>
  <si>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</si>
  <si>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</si>
  <si>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</si>
  <si>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</si>
  <si>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</si>
  <si>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</si>
  <si>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</si>
  <si>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</si>
  <si>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</si>
  <si>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</si>
  <si>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</si>
  <si>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</si>
  <si>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</si>
  <si>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</si>
  <si>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</si>
  <si>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</si>
  <si>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</si>
  <si>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</si>
  <si>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</si>
  <si>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</si>
  <si>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</si>
  <si>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</si>
  <si>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</si>
  <si>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</si>
  <si>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</si>
  <si>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</si>
  <si>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</si>
  <si>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</si>
  <si>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</si>
  <si>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</si>
  <si>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</si>
  <si>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</si>
  <si>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</si>
  <si>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</si>
  <si>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</si>
  <si>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</si>
  <si>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</si>
  <si>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</si>
  <si>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</si>
  <si>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</si>
  <si>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</si>
  <si>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</si>
  <si>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</si>
  <si>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</si>
  <si>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</si>
  <si>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</si>
  <si>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</si>
  <si>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</si>
  <si>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</si>
  <si>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</si>
  <si>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</si>
  <si>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</si>
  <si>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</si>
  <si>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</si>
  <si>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</si>
  <si>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</si>
  <si>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</si>
  <si>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</si>
  <si>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</si>
  <si>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</si>
  <si>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</si>
  <si>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</si>
  <si>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</si>
  <si>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</si>
  <si>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</si>
  <si>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</si>
  <si>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</si>
  <si>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</si>
  <si>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</si>
  <si>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</si>
  <si>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</si>
  <si>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</si>
  <si>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</si>
  <si>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</si>
  <si>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</si>
  <si>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</si>
  <si>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</si>
  <si>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</si>
  <si>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</si>
  <si>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</si>
  <si>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</si>
  <si>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</si>
  <si>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</si>
  <si>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</si>
  <si>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</si>
  <si>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</si>
  <si>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</si>
  <si>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</si>
  <si>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</si>
  <si>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</si>
  <si>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</si>
  <si>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</si>
  <si>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</si>
  <si>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</si>
  <si>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</si>
  <si>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</si>
  <si>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</si>
  <si>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</si>
  <si>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</si>
  <si>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</si>
  <si>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</si>
  <si>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</si>
  <si>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</si>
  <si>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</si>
  <si>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</si>
  <si>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</si>
  <si>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</si>
  <si>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</si>
  <si>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</si>
  <si>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</si>
  <si>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</si>
  <si>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</si>
  <si>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</si>
  <si>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</si>
  <si>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</si>
  <si>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</si>
  <si>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</si>
  <si>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</si>
  <si>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</si>
  <si>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</si>
  <si>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</si>
  <si>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</si>
  <si>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</si>
  <si>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</si>
  <si>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</si>
  <si>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</si>
  <si>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</si>
  <si>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</si>
  <si>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</si>
  <si>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</si>
  <si>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</si>
  <si>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</si>
  <si>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</si>
  <si>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</si>
  <si>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</si>
  <si>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</si>
  <si>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</si>
  <si>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</si>
  <si>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</si>
  <si>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</si>
  <si>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</si>
  <si>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</si>
  <si>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</si>
  <si>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</si>
  <si>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</si>
  <si>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</si>
  <si>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</si>
  <si>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</si>
  <si>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</si>
  <si>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</si>
  <si>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</si>
  <si>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</si>
  <si>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</si>
  <si>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</si>
  <si>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</si>
  <si>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</si>
  <si>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</si>
  <si>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</si>
  <si>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</si>
  <si>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</si>
  <si>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</si>
  <si>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</si>
  <si>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</si>
  <si>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</si>
  <si>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</si>
  <si>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</si>
  <si>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</si>
  <si>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</si>
  <si>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</si>
  <si>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</si>
  <si>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</si>
  <si>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</si>
  <si>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</si>
  <si>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</si>
  <si>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</si>
  <si>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</si>
  <si>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</si>
  <si>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</si>
  <si>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</si>
  <si>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</si>
  <si>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</si>
  <si>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</si>
  <si>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</si>
  <si>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</si>
  <si>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</si>
  <si>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</si>
  <si>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</si>
  <si>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</si>
  <si>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</si>
  <si>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</si>
  <si>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</si>
  <si>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</si>
  <si>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</si>
  <si>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</si>
  <si>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</si>
  <si>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</si>
  <si>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</si>
  <si>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</si>
  <si>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</si>
  <si>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</si>
  <si>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</si>
  <si>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</si>
  <si>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</si>
  <si>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</si>
  <si>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</si>
  <si>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</si>
  <si>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</si>
  <si>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</si>
  <si>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</si>
  <si>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</si>
  <si>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</si>
  <si>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</si>
  <si>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</si>
  <si>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</si>
  <si>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</si>
  <si>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</si>
  <si>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</si>
  <si>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</si>
  <si>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</si>
  <si>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</si>
  <si>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</si>
  <si>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</si>
  <si>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</si>
  <si>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</si>
  <si>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</si>
  <si>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</si>
  <si>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</si>
  <si>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</si>
  <si>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</si>
  <si>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</si>
  <si>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</si>
  <si>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</si>
  <si>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</si>
  <si>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</si>
  <si>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</si>
  <si>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</si>
  <si>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</si>
  <si>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</si>
  <si>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</si>
  <si>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</si>
  <si>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</si>
  <si>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</si>
  <si>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</si>
  <si>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</si>
  <si>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</si>
  <si>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</si>
  <si>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</si>
  <si>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</si>
  <si>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</si>
  <si>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</si>
  <si>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</si>
  <si>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</si>
  <si>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</si>
  <si>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</si>
  <si>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</si>
  <si>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</si>
  <si>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</si>
  <si>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</si>
  <si>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</si>
  <si>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</si>
  <si>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</si>
  <si>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</si>
  <si>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</si>
  <si>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</si>
  <si>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</si>
  <si>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</si>
  <si>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</si>
  <si>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</si>
  <si>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</si>
  <si>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</si>
  <si>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</si>
  <si>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</si>
  <si>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</si>
  <si>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</si>
  <si>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</si>
  <si>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</si>
  <si>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</si>
  <si>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</si>
  <si>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</si>
  <si>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</si>
  <si>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</si>
  <si>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</si>
  <si>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</si>
  <si>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</si>
  <si>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</si>
  <si>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</si>
  <si>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</si>
  <si>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</si>
  <si>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</si>
  <si>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</si>
  <si>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</si>
  <si>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</si>
  <si>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</si>
  <si>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</si>
  <si>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</si>
  <si>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</si>
  <si>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</si>
  <si>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</si>
  <si>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</si>
  <si>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</si>
  <si>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</si>
  <si>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</si>
  <si>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</si>
  <si>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</si>
  <si>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</si>
  <si>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</si>
  <si>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</si>
  <si>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</si>
  <si>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</si>
  <si>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</si>
  <si>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</si>
  <si>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</si>
  <si>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</si>
  <si>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</si>
  <si>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</si>
  <si>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</si>
  <si>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</si>
  <si>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</si>
  <si>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</si>
  <si>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</si>
  <si>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</si>
  <si>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</si>
  <si>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</si>
  <si>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</si>
  <si>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</si>
  <si>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</si>
  <si>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</si>
  <si>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</si>
  <si>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</si>
  <si>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</si>
  <si>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</si>
  <si>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</si>
  <si>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</si>
  <si>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</si>
  <si>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</si>
  <si>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</si>
  <si>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</si>
  <si>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</si>
  <si>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</si>
  <si>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</si>
  <si>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</si>
  <si>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</si>
  <si>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</si>
  <si>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</si>
  <si>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</si>
  <si>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</si>
  <si>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</si>
  <si>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</si>
  <si>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</si>
  <si>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</si>
  <si>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</si>
  <si>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</si>
  <si>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</si>
  <si>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</si>
  <si>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</si>
  <si>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</si>
  <si>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</si>
  <si>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</si>
  <si>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</si>
  <si>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</si>
  <si>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</si>
  <si>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</si>
  <si>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</si>
  <si>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</si>
  <si>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</si>
  <si>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</si>
  <si>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</si>
  <si>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</si>
  <si>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</si>
  <si>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</si>
  <si>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</si>
  <si>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</si>
  <si>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</si>
  <si>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</si>
  <si>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</si>
  <si>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</si>
  <si>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</si>
  <si>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</si>
  <si>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</si>
  <si>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</si>
  <si>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</si>
  <si>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</si>
  <si>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</si>
  <si>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</si>
  <si>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</si>
  <si>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</si>
  <si>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</si>
  <si>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</si>
  <si>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</si>
  <si>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</si>
  <si>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</si>
  <si>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</si>
  <si>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</si>
  <si>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</si>
  <si>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</si>
  <si>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</si>
  <si>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</si>
  <si>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</si>
  <si>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</si>
  <si>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</si>
  <si>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</si>
  <si>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</si>
  <si>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</si>
  <si>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</si>
  <si>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</si>
  <si>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</si>
  <si>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</si>
  <si>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</si>
  <si>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</si>
  <si>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</si>
  <si>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</si>
  <si>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</si>
  <si>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</si>
  <si>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</si>
  <si>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</si>
  <si>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</si>
  <si>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</si>
  <si>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</si>
  <si>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</si>
  <si>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</si>
  <si>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</si>
  <si>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</si>
  <si>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</si>
  <si>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</si>
  <si>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</si>
  <si>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</si>
  <si>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</si>
  <si>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</si>
  <si>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</si>
  <si>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</si>
  <si>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</si>
  <si>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</si>
  <si>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</si>
  <si>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</si>
  <si>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</si>
  <si>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</si>
  <si>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</si>
  <si>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</si>
  <si>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</si>
  <si>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</si>
  <si>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</si>
  <si>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</si>
  <si>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</si>
  <si>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</si>
  <si>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</si>
  <si>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</si>
  <si>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</si>
  <si>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</si>
  <si>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</si>
  <si>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</si>
  <si>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</si>
  <si>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</si>
  <si>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</si>
  <si>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</si>
  <si>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</si>
  <si>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</si>
  <si>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</si>
  <si>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</si>
  <si>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</si>
  <si>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</si>
  <si>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</si>
  <si>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</si>
  <si>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</si>
  <si>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</si>
  <si>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</si>
  <si>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</si>
  <si>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</si>
  <si>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</si>
  <si>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</si>
  <si>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</si>
  <si>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</si>
  <si>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</si>
  <si>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</si>
  <si>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</si>
  <si>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</si>
  <si>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</si>
  <si>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</si>
  <si>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</si>
  <si>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</si>
  <si>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</si>
  <si>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</si>
  <si>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</si>
  <si>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</si>
  <si>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</si>
  <si>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</si>
  <si>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</si>
  <si>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</si>
  <si>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</si>
  <si>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</si>
  <si>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</si>
  <si>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</si>
  <si>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</si>
  <si>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</si>
  <si>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</si>
  <si>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</si>
  <si>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</si>
  <si>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</si>
  <si>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</si>
  <si>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</si>
  <si>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</si>
  <si>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</si>
  <si>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</si>
  <si>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</si>
  <si>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</si>
  <si>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</si>
  <si>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</si>
  <si>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</si>
  <si>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</si>
  <si>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</si>
  <si>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</si>
  <si>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</si>
  <si>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</si>
  <si>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</si>
  <si>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</si>
  <si>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</si>
  <si>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</si>
  <si>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</si>
  <si>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</si>
  <si>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</si>
  <si>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</si>
  <si>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</si>
  <si>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</si>
  <si>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</si>
  <si>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</si>
  <si>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</si>
  <si>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</si>
  <si>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</si>
  <si>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</si>
  <si>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</si>
  <si>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</si>
  <si>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</si>
  <si>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</si>
  <si>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</si>
  <si>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</si>
  <si>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</si>
  <si>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</si>
  <si>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</si>
  <si>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</si>
  <si>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</si>
  <si>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</si>
  <si>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</si>
  <si>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</si>
  <si>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</si>
  <si>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</si>
  <si>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</si>
  <si>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</si>
  <si>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</si>
  <si>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</si>
  <si>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</si>
  <si>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</si>
  <si>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</si>
  <si>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</si>
  <si>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</si>
  <si>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</si>
  <si>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</si>
  <si>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</si>
  <si>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</si>
  <si>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</si>
  <si>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</si>
  <si>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</si>
  <si>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</si>
  <si>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</si>
  <si>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</si>
  <si>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</si>
  <si>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</si>
  <si>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</si>
  <si>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</si>
  <si>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</si>
  <si>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</si>
  <si>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</si>
  <si>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</si>
  <si>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</si>
  <si>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</si>
  <si>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</si>
  <si>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</si>
  <si>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</si>
  <si>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</si>
  <si>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</si>
  <si>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</si>
  <si>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</si>
  <si>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</si>
  <si>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</si>
  <si>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</si>
  <si>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</si>
  <si>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</si>
  <si>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</si>
  <si>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</si>
  <si>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</si>
  <si>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</si>
  <si>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</si>
  <si>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</si>
  <si>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</si>
  <si>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</si>
  <si>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</si>
  <si>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</si>
  <si>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</si>
  <si>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</si>
  <si>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</si>
  <si>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</si>
  <si>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</si>
  <si>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</si>
  <si>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</si>
  <si>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</si>
  <si>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</si>
  <si>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</si>
  <si>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</si>
  <si>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</si>
  <si>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</si>
  <si>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</si>
  <si>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</si>
  <si>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</si>
  <si>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</si>
  <si>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</si>
  <si>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</si>
  <si>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</si>
  <si>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</si>
  <si>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</si>
  <si>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</si>
  <si>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</si>
  <si>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</si>
  <si>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</si>
  <si>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</si>
  <si>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</si>
  <si>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</si>
  <si>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</si>
  <si>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</si>
  <si>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</si>
  <si>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</si>
  <si>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</si>
  <si>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</si>
  <si>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</si>
  <si>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</si>
  <si>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</si>
  <si>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</si>
  <si>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</si>
  <si>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</si>
  <si>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</si>
  <si>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</si>
  <si>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</si>
  <si>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</si>
  <si>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</si>
  <si>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</si>
  <si>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</si>
  <si>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</si>
  <si>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</si>
  <si>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</si>
  <si>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</si>
  <si>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</si>
  <si>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</si>
  <si>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</si>
  <si>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</si>
  <si>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</si>
  <si>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</si>
  <si>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</si>
  <si>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</si>
  <si>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</si>
  <si>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</si>
  <si>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</si>
  <si>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</si>
  <si>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</si>
  <si>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</si>
  <si>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</si>
  <si>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</si>
  <si>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</si>
  <si>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</si>
  <si>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</si>
  <si>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</si>
  <si>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</si>
  <si>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</si>
  <si>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</si>
  <si>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</si>
  <si>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</si>
  <si>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</si>
  <si>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</si>
  <si>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</si>
  <si>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</si>
  <si>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</si>
  <si>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</si>
  <si>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</si>
  <si>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</si>
  <si>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</si>
  <si>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</si>
  <si>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</si>
  <si>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</si>
  <si>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</si>
  <si>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</si>
  <si>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</si>
  <si>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</si>
  <si>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</si>
  <si>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</si>
  <si>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</si>
  <si>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</si>
  <si>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</si>
  <si>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</si>
  <si>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</si>
  <si>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</si>
  <si>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</si>
  <si>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</si>
  <si>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</si>
  <si>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</si>
  <si>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</si>
  <si>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</si>
  <si>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</si>
  <si>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</si>
  <si>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</si>
  <si>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</si>
  <si>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</si>
  <si>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</si>
  <si>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</si>
  <si>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</si>
  <si>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</si>
  <si>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</si>
  <si>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</si>
  <si>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</si>
  <si>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</si>
  <si>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</si>
  <si>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</si>
  <si>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</si>
  <si>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</si>
  <si>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</si>
  <si>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</si>
  <si>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</si>
  <si>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</si>
  <si>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</si>
  <si>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</si>
  <si>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</si>
  <si>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</si>
  <si>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</si>
  <si>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</si>
  <si>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</si>
  <si>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</si>
  <si>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</si>
  <si>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</si>
  <si>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</si>
  <si>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</si>
  <si>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</si>
  <si>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</si>
  <si>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</si>
  <si>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</si>
  <si>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</si>
  <si>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</si>
  <si>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</si>
  <si>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</si>
  <si>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</si>
  <si>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</si>
  <si>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</si>
  <si>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</si>
  <si>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</si>
  <si>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</si>
  <si>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</si>
  <si>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</si>
  <si>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</si>
  <si>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</si>
  <si>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</si>
  <si>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</si>
  <si>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</si>
  <si>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</si>
  <si>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</si>
  <si>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</si>
  <si>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</si>
  <si>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</si>
  <si>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</si>
  <si>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</si>
  <si>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</si>
  <si>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</si>
  <si>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</si>
  <si>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</si>
  <si>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</si>
  <si>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</si>
  <si>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</si>
  <si>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</si>
  <si>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</si>
  <si>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</si>
  <si>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</si>
  <si>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</si>
  <si>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</si>
  <si>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</si>
  <si>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</si>
  <si>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</si>
  <si>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</si>
  <si>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</si>
  <si>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</si>
  <si>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</si>
  <si>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</si>
  <si>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</si>
  <si>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</si>
  <si>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</si>
  <si>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</si>
  <si>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</si>
  <si>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</si>
  <si>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</si>
  <si>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</si>
  <si>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</si>
  <si>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</si>
  <si>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</si>
  <si>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</si>
  <si>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</si>
  <si>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</si>
  <si>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</si>
  <si>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</si>
  <si>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</si>
  <si>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</si>
  <si>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</si>
  <si>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</si>
  <si>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</si>
  <si>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</si>
  <si>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</si>
  <si>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</si>
  <si>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</si>
  <si>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</si>
  <si>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</si>
  <si>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</si>
  <si>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</si>
  <si>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</si>
  <si>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</si>
  <si>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</si>
  <si>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</si>
  <si>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</si>
  <si>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</si>
  <si>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</si>
  <si>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</si>
  <si>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</si>
  <si>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</si>
  <si>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</si>
  <si>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</si>
  <si>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</si>
  <si>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</si>
  <si>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</si>
  <si>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</si>
  <si>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</si>
  <si>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</si>
  <si>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</si>
  <si>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</si>
  <si>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</si>
  <si>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</si>
  <si>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</si>
  <si>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</si>
  <si>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</si>
  <si>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</si>
  <si>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</si>
  <si>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</si>
  <si>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</si>
  <si>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</si>
  <si>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</si>
  <si>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</si>
  <si>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</si>
  <si>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</si>
  <si>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</si>
  <si>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</si>
  <si>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</si>
  <si>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</si>
  <si>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</si>
  <si>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</si>
  <si>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</si>
  <si>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</si>
  <si>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</si>
  <si>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</si>
  <si>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</si>
  <si>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</si>
  <si>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</si>
  <si>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</si>
  <si>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</si>
  <si>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</si>
  <si>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</si>
  <si>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</si>
  <si>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</si>
  <si>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</si>
  <si>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</si>
  <si>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</si>
  <si>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</si>
  <si>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</si>
  <si>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</si>
  <si>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</si>
  <si>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</si>
  <si>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</si>
  <si>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</si>
  <si>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</si>
  <si>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</si>
  <si>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</si>
  <si>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</si>
  <si>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</si>
  <si>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</si>
  <si>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</si>
  <si>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</si>
  <si>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</si>
  <si>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</si>
  <si>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</si>
  <si>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</si>
  <si>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</si>
  <si>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</si>
  <si>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</si>
  <si>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</si>
  <si>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</si>
  <si>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</si>
  <si>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</si>
  <si>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</si>
  <si>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</si>
  <si>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</si>
  <si>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</si>
  <si>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</si>
  <si>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</si>
  <si>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</si>
  <si>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</si>
  <si>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</si>
  <si>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</si>
  <si>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</si>
  <si>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</si>
  <si>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</si>
  <si>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</si>
  <si>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</si>
  <si>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</si>
  <si>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</si>
  <si>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</si>
  <si>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</si>
  <si>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</si>
  <si>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</si>
  <si>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</si>
  <si>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</si>
  <si>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</si>
  <si>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</si>
  <si>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</si>
  <si>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</si>
  <si>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</si>
  <si>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</si>
  <si>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</si>
  <si>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</si>
  <si>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</si>
  <si>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</si>
  <si>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</si>
  <si>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</si>
  <si>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</si>
  <si>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</si>
  <si>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</si>
  <si>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</si>
  <si>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</si>
  <si>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</si>
  <si>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</si>
  <si>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</si>
  <si>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</si>
  <si>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</si>
  <si>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</si>
  <si>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</si>
  <si>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</si>
  <si>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</si>
  <si>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</si>
  <si>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</si>
  <si>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</si>
  <si>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</si>
  <si>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</si>
  <si>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</si>
  <si>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</si>
  <si>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</si>
  <si>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</si>
  <si>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</si>
  <si>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</si>
  <si>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</si>
  <si>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</si>
  <si>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</si>
  <si>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</si>
  <si>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</si>
  <si>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</si>
  <si>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</si>
  <si>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</si>
  <si>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</si>
  <si>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</si>
  <si>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</si>
  <si>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</si>
  <si>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</si>
  <si>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</si>
  <si>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</si>
  <si>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</si>
  <si>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</si>
  <si>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</si>
  <si>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</si>
  <si>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</si>
  <si>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</si>
  <si>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</si>
  <si>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</si>
  <si>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</si>
  <si>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</si>
  <si>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</si>
  <si>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</si>
  <si>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</si>
  <si>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</si>
  <si>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</si>
  <si>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</si>
  <si>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</si>
  <si>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</si>
  <si>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</si>
  <si>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</si>
  <si>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</si>
  <si>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</si>
  <si>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</si>
  <si>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</si>
  <si>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</si>
  <si>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</si>
  <si>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</si>
  <si>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</si>
  <si>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</si>
  <si>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</si>
  <si>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</si>
  <si>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</si>
  <si>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</si>
  <si>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</si>
  <si>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</si>
  <si>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</si>
  <si>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</si>
  <si>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</si>
  <si>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</si>
  <si>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</si>
  <si>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</si>
  <si>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</si>
  <si>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</si>
  <si>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</si>
  <si>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</si>
  <si>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</si>
  <si>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</si>
  <si>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</si>
  <si>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</si>
  <si>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</si>
  <si>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</si>
  <si>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</si>
  <si>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</si>
  <si>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</si>
  <si>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</si>
  <si>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</si>
  <si>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</si>
  <si>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</si>
  <si>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</si>
  <si>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</si>
  <si>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</si>
  <si>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</si>
  <si>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</si>
  <si>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</si>
  <si>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</si>
  <si>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</si>
  <si>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</si>
  <si>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</si>
  <si>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</si>
  <si>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</si>
  <si>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</si>
  <si>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</si>
  <si>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</si>
  <si>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</si>
  <si>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</si>
  <si>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</si>
  <si>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</si>
  <si>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</si>
  <si>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</si>
  <si>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</si>
  <si>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</si>
  <si>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</si>
  <si>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</si>
  <si>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</si>
  <si>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</si>
  <si>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</si>
  <si>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</si>
  <si>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</si>
  <si>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</si>
  <si>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</si>
  <si>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</si>
  <si>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</si>
  <si>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</si>
  <si>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</si>
  <si>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</si>
  <si>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</si>
  <si>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</si>
  <si>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</si>
  <si>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</si>
  <si>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</si>
  <si>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</si>
  <si>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</si>
  <si>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</si>
  <si>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Port Louis</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</si>
  <si>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</si>
  <si>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</si>
  <si>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</si>
  <si>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</si>
  <si>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</si>
  <si>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</si>
  <si>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</si>
  <si>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</si>
  <si>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</si>
  <si>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</si>
  <si>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</si>
  <si>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</si>
  <si>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</si>
  <si>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</si>
  <si>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</si>
  <si>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</si>
  <si>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</si>
  <si>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</si>
  <si>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</si>
  <si>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</si>
  <si>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</si>
  <si>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</si>
  <si>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</si>
  <si>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</si>
  <si>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</si>
  <si>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</si>
  <si>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</si>
  <si>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</si>
  <si>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</si>
  <si>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</si>
  <si>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</si>
  <si>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</si>
  <si>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</si>
  <si>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</si>
  <si>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</si>
  <si>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</si>
  <si>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</si>
  <si>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</si>
  <si>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</si>
  <si>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</si>
  <si>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</si>
  <si>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</si>
  <si>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</si>
  <si>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</si>
  <si>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</si>
  <si>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</si>
  <si>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</si>
  <si>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</si>
  <si>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</si>
  <si>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</si>
  <si>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</si>
  <si>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</si>
  <si>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</si>
  <si>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</si>
  <si>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</si>
  <si>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</si>
  <si>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</si>
  <si>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</si>
  <si>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</si>
  <si>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</si>
  <si>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</si>
  <si>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</si>
  <si>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</si>
  <si>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</si>
  <si>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</si>
  <si>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</si>
  <si>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</si>
  <si>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</si>
  <si>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</si>
  <si>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</si>
  <si>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</si>
  <si>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</si>
  <si>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</si>
  <si>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</si>
  <si>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</si>
  <si>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</si>
  <si>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</si>
  <si>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</si>
  <si>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</si>
  <si>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</si>
  <si>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</si>
  <si>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</si>
  <si>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</si>
  <si>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</si>
  <si>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</si>
  <si>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</si>
  <si>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</si>
  <si>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</si>
  <si>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</si>
  <si>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</si>
  <si>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</si>
  <si>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</si>
  <si>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</si>
  <si>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</si>
  <si>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</si>
  <si>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</si>
  <si>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</si>
  <si>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</si>
  <si>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</si>
  <si>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</si>
  <si>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</si>
  <si>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</si>
  <si>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</si>
  <si>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</si>
  <si>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</si>
  <si>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</si>
  <si>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</si>
  <si>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</si>
  <si>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</si>
  <si>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</si>
  <si>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</si>
  <si>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</si>
  <si>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</si>
  <si>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</si>
  <si>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</si>
  <si>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</si>
  <si>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</si>
  <si>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</si>
  <si>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</si>
  <si>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</si>
  <si>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</si>
  <si>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</si>
  <si>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</si>
  <si>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</si>
  <si>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</si>
  <si>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</si>
  <si>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</si>
  <si>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</si>
  <si>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</si>
  <si>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</si>
  <si>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</si>
  <si>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</si>
  <si>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</si>
  <si>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</si>
  <si>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</si>
  <si>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</si>
  <si>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</si>
  <si>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</si>
  <si>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</si>
  <si>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</si>
  <si>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</si>
  <si>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</si>
  <si>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</si>
  <si>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</si>
  <si>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</si>
  <si>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</si>
  <si>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</si>
  <si>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</si>
  <si>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</si>
  <si>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</si>
  <si>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</si>
  <si>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</si>
  <si>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</si>
  <si>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</si>
  <si>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</si>
  <si>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</si>
  <si>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</si>
  <si>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</si>
  <si>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</si>
  <si>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</si>
  <si>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</si>
  <si>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</si>
  <si>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</si>
  <si>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</si>
  <si>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</si>
  <si>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</si>
  <si>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</si>
  <si>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</si>
  <si>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</si>
  <si>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</si>
  <si>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</si>
  <si>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</si>
  <si>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</si>
  <si>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</si>
  <si>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</si>
  <si>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</si>
  <si>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</si>
  <si>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</si>
  <si>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</si>
  <si>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</si>
  <si>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</si>
  <si>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</si>
  <si>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</si>
  <si>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</si>
  <si>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</si>
  <si>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</si>
  <si>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</si>
  <si>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</si>
  <si>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</si>
  <si>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</si>
  <si>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</si>
  <si>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</si>
  <si>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</si>
  <si>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</si>
  <si>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</si>
  <si>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</si>
  <si>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</si>
  <si>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</si>
  <si>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</si>
  <si>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</si>
  <si>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</si>
  <si>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</si>
  <si>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</si>
  <si>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</si>
  <si>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</si>
  <si>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</si>
  <si>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</si>
  <si>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</si>
  <si>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</si>
  <si>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</si>
  <si>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</si>
  <si>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</si>
  <si>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</si>
  <si>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</si>
  <si>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</si>
  <si>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</si>
  <si>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</si>
  <si>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</si>
  <si>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</si>
  <si>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</si>
  <si>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</si>
  <si>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</si>
  <si>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</si>
  <si>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</si>
  <si>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</si>
  <si>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</si>
  <si>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</si>
  <si>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</si>
  <si>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</si>
  <si>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</si>
  <si>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</si>
  <si>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</si>
  <si>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</si>
  <si>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</si>
  <si>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</si>
  <si>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</si>
  <si>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</si>
  <si>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</si>
  <si>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</si>
  <si>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</si>
  <si>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</si>
  <si>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</si>
  <si>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</si>
  <si>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</si>
  <si>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</si>
  <si>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</si>
  <si>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</si>
  <si>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</si>
  <si>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</si>
  <si>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</si>
  <si>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</si>
  <si>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</si>
  <si>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</si>
  <si>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</si>
  <si>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</si>
  <si>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</si>
  <si>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</si>
  <si>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</si>
  <si>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</si>
  <si>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</si>
  <si>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</si>
  <si>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</si>
  <si>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</si>
  <si>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</si>
  <si>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</si>
  <si>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</si>
  <si>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</si>
  <si>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</si>
  <si>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</si>
  <si>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</si>
  <si>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</si>
  <si>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</si>
  <si>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</si>
  <si>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</si>
  <si>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</si>
  <si>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</si>
  <si>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</si>
  <si>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</si>
  <si>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</si>
  <si>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</si>
  <si>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</si>
  <si>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</si>
  <si>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</si>
  <si>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</si>
  <si>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</si>
  <si>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</si>
  <si>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</si>
  <si>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</si>
  <si>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</si>
  <si>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</si>
  <si>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</si>
  <si>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</si>
  <si>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</si>
  <si>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</si>
  <si>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</si>
  <si>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</si>
  <si>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</si>
  <si>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</si>
  <si>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</si>
  <si>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</si>
  <si>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</si>
  <si>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</si>
  <si>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</si>
  <si>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</si>
  <si>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</si>
  <si>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</si>
  <si>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</si>
  <si>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</si>
  <si>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</si>
  <si>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</si>
  <si>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</si>
  <si>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</si>
  <si>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</si>
  <si>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</si>
  <si>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</si>
  <si>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</si>
  <si>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</si>
  <si>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</si>
  <si>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</si>
  <si>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</si>
  <si>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</si>
  <si>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</si>
  <si>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</si>
  <si>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</si>
  <si>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</si>
  <si>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</si>
  <si>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</si>
  <si>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</si>
  <si>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</si>
  <si>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</si>
  <si>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</si>
  <si>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</si>
  <si>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</si>
  <si>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</si>
  <si>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</si>
  <si>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</si>
  <si>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</si>
  <si>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</si>
  <si>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</si>
  <si>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</si>
  <si>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</si>
  <si>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</si>
  <si>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</si>
  <si>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</si>
  <si>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</si>
  <si>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</si>
  <si>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</si>
  <si>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</si>
  <si>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</si>
  <si>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</si>
  <si>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</si>
  <si>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</si>
  <si>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</si>
  <si>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</si>
  <si>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</si>
  <si>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</si>
  <si>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</si>
  <si>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</si>
  <si>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</si>
  <si>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</si>
  <si>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</si>
  <si>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</si>
  <si>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</si>
  <si>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</si>
  <si>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</si>
  <si>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</si>
  <si>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</si>
  <si>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</si>
  <si>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</si>
  <si>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</si>
  <si>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</si>
  <si>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</si>
  <si>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</si>
  <si>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</si>
  <si>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</si>
  <si>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</si>
  <si>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</si>
  <si>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</si>
  <si>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</si>
  <si>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</si>
  <si>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</si>
  <si>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</si>
  <si>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</si>
  <si>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</si>
  <si>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</si>
  <si>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</si>
  <si>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</si>
  <si>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</si>
  <si>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</si>
  <si>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</si>
  <si>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</si>
  <si>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</si>
  <si>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</si>
  <si>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</si>
  <si>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</si>
  <si>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</si>
  <si>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</si>
  <si>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</si>
  <si>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</si>
  <si>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</si>
  <si>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</si>
  <si>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</si>
  <si>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</si>
  <si>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</si>
  <si>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</si>
  <si>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</si>
  <si>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</si>
  <si>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</si>
  <si>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</si>
  <si>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</si>
  <si>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</si>
  <si>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</si>
  <si>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</si>
  <si>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</si>
  <si>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</si>
  <si>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</si>
  <si>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</si>
  <si>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</si>
  <si>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</si>
  <si>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</si>
  <si>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</si>
  <si>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</si>
  <si>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</si>
  <si>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</si>
  <si>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</si>
  <si>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</si>
  <si>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</si>
  <si>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</si>
  <si>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</si>
  <si>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</si>
  <si>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</si>
  <si>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</si>
  <si>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</si>
  <si>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</si>
  <si>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</si>
  <si>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</si>
  <si>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</si>
  <si>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</si>
  <si>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</si>
  <si>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</si>
  <si>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</si>
  <si>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</si>
  <si>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</si>
  <si>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</si>
  <si>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</si>
  <si>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</si>
  <si>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</si>
  <si>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</si>
  <si>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</si>
  <si>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</si>
  <si>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</si>
  <si>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</si>
  <si>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</si>
  <si>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</si>
  <si>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</si>
  <si>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</si>
  <si>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</si>
  <si>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</si>
  <si>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</si>
  <si>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</si>
  <si>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</si>
  <si>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</si>
  <si>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</si>
  <si>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</si>
  <si>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</si>
  <si>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</si>
  <si>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</si>
  <si>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</si>
  <si>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NP-P4</t>
  </si>
  <si>
    <t>NP-P5</t>
  </si>
  <si>
    <t>NP-P6</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</si>
  <si>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</si>
  <si>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</si>
  <si>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</si>
  <si>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</si>
  <si>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</si>
  <si>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</si>
  <si>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</si>
  <si>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</si>
  <si>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</si>
  <si>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</si>
  <si>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</si>
  <si>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</si>
  <si>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</si>
  <si>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</si>
  <si>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</si>
  <si>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</si>
  <si>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</si>
  <si>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</si>
  <si>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</si>
  <si>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</si>
  <si>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</si>
  <si>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</si>
  <si>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</si>
  <si>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</si>
  <si>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</si>
  <si>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</si>
  <si>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</si>
  <si>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</si>
  <si>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</si>
  <si>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</si>
  <si>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</si>
  <si>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</si>
  <si>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</si>
  <si>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</si>
  <si>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</si>
  <si>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</si>
  <si>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</si>
  <si>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</si>
  <si>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</si>
  <si>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</si>
  <si>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</si>
  <si>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</si>
  <si>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</si>
  <si>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</si>
  <si>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</si>
  <si>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</si>
  <si>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</si>
  <si>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</si>
  <si>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</si>
  <si>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</si>
  <si>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</si>
  <si>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</si>
  <si>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</si>
  <si>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</si>
  <si>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</si>
  <si>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</si>
  <si>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</si>
  <si>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</si>
  <si>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</si>
  <si>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</si>
  <si>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</si>
  <si>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</si>
  <si>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</si>
  <si>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</si>
  <si>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</si>
  <si>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</si>
  <si>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</si>
  <si>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</si>
  <si>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</si>
  <si>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</si>
  <si>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</si>
  <si>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</si>
  <si>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</si>
  <si>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</si>
  <si>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</si>
  <si>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</si>
  <si>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</si>
  <si>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</si>
  <si>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</si>
  <si>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</si>
  <si>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</si>
  <si>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</si>
  <si>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</si>
  <si>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</si>
  <si>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</si>
  <si>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</si>
  <si>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</si>
  <si>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</si>
  <si>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</si>
  <si>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</si>
  <si>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</si>
  <si>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</si>
  <si>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</si>
  <si>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</si>
  <si>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</si>
  <si>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</si>
  <si>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</si>
  <si>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</si>
  <si>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</si>
  <si>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</si>
  <si>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</si>
  <si>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</si>
  <si>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</si>
  <si>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</si>
  <si>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</si>
  <si>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</si>
  <si>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</si>
  <si>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</si>
  <si>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</si>
  <si>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</si>
  <si>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</si>
  <si>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</si>
  <si>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</si>
  <si>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</si>
  <si>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</si>
  <si>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</si>
  <si>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</si>
  <si>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</si>
  <si>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</si>
  <si>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</si>
  <si>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</si>
  <si>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</si>
  <si>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</si>
  <si>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</si>
  <si>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</si>
  <si>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</si>
  <si>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</si>
  <si>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</si>
  <si>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</si>
  <si>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</si>
  <si>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</si>
  <si>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</si>
  <si>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</si>
  <si>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</si>
  <si>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</si>
  <si>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</si>
  <si>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</si>
  <si>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</si>
  <si>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</si>
  <si>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</si>
  <si>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</si>
  <si>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</si>
  <si>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</si>
  <si>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</si>
  <si>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</si>
  <si>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</si>
  <si>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</si>
  <si>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</si>
  <si>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</si>
  <si>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</si>
  <si>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</si>
  <si>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</si>
  <si>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</si>
  <si>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</si>
  <si>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</si>
  <si>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</si>
  <si>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</si>
  <si>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</si>
  <si>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</si>
  <si>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</si>
  <si>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</si>
  <si>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</si>
  <si>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</si>
  <si>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</si>
  <si>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</si>
  <si>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</si>
  <si>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</si>
  <si>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</si>
  <si>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</si>
  <si>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</si>
  <si>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</si>
  <si>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</si>
  <si>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</si>
  <si>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</si>
  <si>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</si>
  <si>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</si>
  <si>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</si>
  <si>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</si>
  <si>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</si>
  <si>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</si>
  <si>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</si>
  <si>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</si>
  <si>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</si>
  <si>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</si>
  <si>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</si>
  <si>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</si>
  <si>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</si>
  <si>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</si>
  <si>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</si>
  <si>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</si>
  <si>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</si>
  <si>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</si>
  <si>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</si>
  <si>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</si>
  <si>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</si>
  <si>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</si>
  <si>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</si>
  <si>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</si>
  <si>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</si>
  <si>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</si>
  <si>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</si>
  <si>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</si>
  <si>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</si>
  <si>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</si>
  <si>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</si>
  <si>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</si>
  <si>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</si>
  <si>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</si>
  <si>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</si>
  <si>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</si>
  <si>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</si>
  <si>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</si>
  <si>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</si>
  <si>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</si>
  <si>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</si>
  <si>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</si>
  <si>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</si>
  <si>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</si>
  <si>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</si>
  <si>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</si>
  <si>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</si>
  <si>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</si>
  <si>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</si>
  <si>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</si>
  <si>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</si>
  <si>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</si>
  <si>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</si>
  <si>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</si>
  <si>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</si>
  <si>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</si>
  <si>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</si>
  <si>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</si>
  <si>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</si>
  <si>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</si>
  <si>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</si>
  <si>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</si>
  <si>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</si>
  <si>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</si>
  <si>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</si>
  <si>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</si>
  <si>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</si>
  <si>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</si>
  <si>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</si>
  <si>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</si>
  <si>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</si>
  <si>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</si>
  <si>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</si>
  <si>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</si>
  <si>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</si>
  <si>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</si>
  <si>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</si>
  <si>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</si>
  <si>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</si>
  <si>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</si>
  <si>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</si>
  <si>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</si>
  <si>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</si>
  <si>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</si>
  <si>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</si>
  <si>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</si>
  <si>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</si>
  <si>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</si>
  <si>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</si>
  <si>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</si>
  <si>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</si>
  <si>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</si>
  <si>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</si>
  <si>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</si>
  <si>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</si>
  <si>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</si>
  <si>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</si>
  <si>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</si>
  <si>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</si>
  <si>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</si>
  <si>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</si>
  <si>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</si>
  <si>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</si>
  <si>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</si>
  <si>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</si>
  <si>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</si>
  <si>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</si>
  <si>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</si>
  <si>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</si>
  <si>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</si>
  <si>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</si>
  <si>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</si>
  <si>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</si>
  <si>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</si>
  <si>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</si>
  <si>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</si>
  <si>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</si>
  <si>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</si>
  <si>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</si>
  <si>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</si>
  <si>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</si>
  <si>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</si>
  <si>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</si>
  <si>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</si>
  <si>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</si>
  <si>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</si>
  <si>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</si>
  <si>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</si>
  <si>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</si>
  <si>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</si>
  <si>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</si>
  <si>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</si>
  <si>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</si>
  <si>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</si>
  <si>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</si>
  <si>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</si>
  <si>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</si>
  <si>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</si>
  <si>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</si>
  <si>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</si>
  <si>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</si>
  <si>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</si>
  <si>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</si>
  <si>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</si>
  <si>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</si>
  <si>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</si>
  <si>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</si>
  <si>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</si>
  <si>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</si>
  <si>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</si>
  <si>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</si>
  <si>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</si>
  <si>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</si>
  <si>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</si>
  <si>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</si>
  <si>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</si>
  <si>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</si>
  <si>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</si>
  <si>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</si>
  <si>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</si>
  <si>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</si>
  <si>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</si>
  <si>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</si>
  <si>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</si>
  <si>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</si>
  <si>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</si>
  <si>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</si>
  <si>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</si>
  <si>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</si>
  <si>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</si>
  <si>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</si>
  <si>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</si>
  <si>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</si>
  <si>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</si>
  <si>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</si>
  <si>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</si>
  <si>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</si>
  <si>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</si>
  <si>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</si>
  <si>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</si>
  <si>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</si>
  <si>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</si>
  <si>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</si>
  <si>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</si>
  <si>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</si>
  <si>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</si>
  <si>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</si>
  <si>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</si>
  <si>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</si>
  <si>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</si>
  <si>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</si>
  <si>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</si>
  <si>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</si>
  <si>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</si>
  <si>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</si>
  <si>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</si>
  <si>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</si>
  <si>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</si>
  <si>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</si>
  <si>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</si>
  <si>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</si>
  <si>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</si>
  <si>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</si>
  <si>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</si>
  <si>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</si>
  <si>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</si>
  <si>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</si>
  <si>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</si>
  <si>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</si>
  <si>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</si>
  <si>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</si>
  <si>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</si>
  <si>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</si>
  <si>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</si>
  <si>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</si>
  <si>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</si>
  <si>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</si>
  <si>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</si>
  <si>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</si>
  <si>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</si>
  <si>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</si>
  <si>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</si>
  <si>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</si>
  <si>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</si>
  <si>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</si>
  <si>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</si>
  <si>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</si>
  <si>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</si>
  <si>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</si>
  <si>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</si>
  <si>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</si>
  <si>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</si>
  <si>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</si>
  <si>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</si>
  <si>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</si>
  <si>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</si>
  <si>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</si>
  <si>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</si>
  <si>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</si>
  <si>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</si>
  <si>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</si>
  <si>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</si>
  <si>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</si>
  <si>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</si>
  <si>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</si>
  <si>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</si>
  <si>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</si>
  <si>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</si>
  <si>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</si>
  <si>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</si>
  <si>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</si>
  <si>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</si>
  <si>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</si>
  <si>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</si>
  <si>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</si>
  <si>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</si>
  <si>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</si>
  <si>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</si>
  <si>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</si>
  <si>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</si>
  <si>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</si>
  <si>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</si>
  <si>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</si>
  <si>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</si>
  <si>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</si>
  <si>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</si>
  <si>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</si>
  <si>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</si>
  <si>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</si>
  <si>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</si>
  <si>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</si>
  <si>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</si>
  <si>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</si>
  <si>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</si>
  <si>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</si>
  <si>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</si>
  <si>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</si>
  <si>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</si>
  <si>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</si>
  <si>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</si>
  <si>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</si>
  <si>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</si>
  <si>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</si>
  <si>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</si>
  <si>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</si>
  <si>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</si>
  <si>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</si>
  <si>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</si>
  <si>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</si>
  <si>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</si>
  <si>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</si>
  <si>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</si>
  <si>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</si>
  <si>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</si>
  <si>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</si>
  <si>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</si>
  <si>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</si>
  <si>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</si>
  <si>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</si>
  <si>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</si>
  <si>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</si>
  <si>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</si>
  <si>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</si>
  <si>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</si>
  <si>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</si>
  <si>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</si>
  <si>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</si>
  <si>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</si>
  <si>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</si>
  <si>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</si>
  <si>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</si>
  <si>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</si>
  <si>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</si>
  <si>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</si>
  <si>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</si>
  <si>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</si>
  <si>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</si>
  <si>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</si>
  <si>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</si>
  <si>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</si>
  <si>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</si>
  <si>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</si>
  <si>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</si>
  <si>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</si>
  <si>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</si>
  <si>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</si>
  <si>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</si>
  <si>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</si>
  <si>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</si>
  <si>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</si>
  <si>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</si>
  <si>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</si>
  <si>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</si>
  <si>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</si>
  <si>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</si>
  <si>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</si>
  <si>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</si>
  <si>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</si>
  <si>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</si>
  <si>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</si>
  <si>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</si>
  <si>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</si>
  <si>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</si>
  <si>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</si>
  <si>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</si>
  <si>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</si>
  <si>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</si>
  <si>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</si>
  <si>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</si>
  <si>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</si>
  <si>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</si>
  <si>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</si>
  <si>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</si>
  <si>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</si>
  <si>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</si>
  <si>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</si>
  <si>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</si>
  <si>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</si>
  <si>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</si>
  <si>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</si>
  <si>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</si>
  <si>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</si>
  <si>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</si>
  <si>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</si>
  <si>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</si>
  <si>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</si>
  <si>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</si>
  <si>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</si>
  <si>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</si>
  <si>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</si>
  <si>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</si>
  <si>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</si>
  <si>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</si>
  <si>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</si>
  <si>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</si>
  <si>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</si>
  <si>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</si>
  <si>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</si>
  <si>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</si>
  <si>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</si>
  <si>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</si>
  <si>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</si>
  <si>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</si>
  <si>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</si>
  <si>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</si>
  <si>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</si>
  <si>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</si>
  <si>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</si>
  <si>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</si>
  <si>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</si>
  <si>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</si>
  <si>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</si>
  <si>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</si>
  <si>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</si>
  <si>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</si>
  <si>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</si>
  <si>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</si>
  <si>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</si>
  <si>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</si>
  <si>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</si>
  <si>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</si>
  <si>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</si>
  <si>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</si>
  <si>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</si>
  <si>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</si>
  <si>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</si>
  <si>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</si>
  <si>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</si>
  <si>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</si>
  <si>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</si>
  <si>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</si>
  <si>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</si>
  <si>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</si>
  <si>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</si>
  <si>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</si>
  <si>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</si>
  <si>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</si>
  <si>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</si>
  <si>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</si>
  <si>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</si>
  <si>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</si>
  <si>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</si>
  <si>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</si>
  <si>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</si>
  <si>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</si>
  <si>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</si>
  <si>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</si>
  <si>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</si>
  <si>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</si>
  <si>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</si>
  <si>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</si>
  <si>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</si>
  <si>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</si>
  <si>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</si>
  <si>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</si>
  <si>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</si>
  <si>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</si>
  <si>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</si>
  <si>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</si>
  <si>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</si>
  <si>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</si>
  <si>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</si>
  <si>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</si>
  <si>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</si>
  <si>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</si>
  <si>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</si>
  <si>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</si>
  <si>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</si>
  <si>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</si>
  <si>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</si>
  <si>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</si>
  <si>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</si>
  <si>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</si>
  <si>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</si>
  <si>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</si>
  <si>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</si>
  <si>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</si>
  <si>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</si>
  <si>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</si>
  <si>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</si>
  <si>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</si>
  <si>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</si>
  <si>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</si>
  <si>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</si>
  <si>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</si>
  <si>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</si>
  <si>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</si>
  <si>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</si>
  <si>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</si>
  <si>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</si>
  <si>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</si>
  <si>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</si>
  <si>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</si>
  <si>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</si>
  <si>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</si>
  <si>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</si>
  <si>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</si>
  <si>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</si>
  <si>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</si>
  <si>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</si>
  <si>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</si>
  <si>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</si>
  <si>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</si>
  <si>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</si>
  <si>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</si>
  <si>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</si>
  <si>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</si>
  <si>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</si>
  <si>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</si>
  <si>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</si>
  <si>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</si>
  <si>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</si>
  <si>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</si>
  <si>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</si>
  <si>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</si>
  <si>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</si>
  <si>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</si>
  <si>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</si>
  <si>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</si>
  <si>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</si>
  <si>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</si>
  <si>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</si>
  <si>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</si>
  <si>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</si>
  <si>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</si>
  <si>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</si>
  <si>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</si>
  <si>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</si>
  <si>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</si>
  <si>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</si>
  <si>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</si>
  <si>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</si>
  <si>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</si>
  <si>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</si>
  <si>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</si>
  <si>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</si>
  <si>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</si>
  <si>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</si>
  <si>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</si>
  <si>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</si>
  <si>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</si>
  <si>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</si>
  <si>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</si>
  <si>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</si>
  <si>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</si>
  <si>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</si>
  <si>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</si>
  <si>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</si>
  <si>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</si>
  <si>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</si>
  <si>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</si>
  <si>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</si>
  <si>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</si>
  <si>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</si>
  <si>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</si>
  <si>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</si>
  <si>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</si>
  <si>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</si>
  <si>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</si>
  <si>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</si>
  <si>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</si>
  <si>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</si>
  <si>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</si>
  <si>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</si>
  <si>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</si>
  <si>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</si>
  <si>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</si>
  <si>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</si>
  <si>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</si>
  <si>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</si>
  <si>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</si>
  <si>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</si>
  <si>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</si>
  <si>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</si>
  <si>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</si>
  <si>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</si>
  <si>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</si>
  <si>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</si>
  <si>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</si>
  <si>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</si>
  <si>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</si>
  <si>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</si>
  <si>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</si>
  <si>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</si>
  <si>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</si>
  <si>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</si>
  <si>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</si>
  <si>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</si>
  <si>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</si>
  <si>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</si>
  <si>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</si>
  <si>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</si>
  <si>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</si>
  <si>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</si>
  <si>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</si>
  <si>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</si>
  <si>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</si>
  <si>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</si>
  <si>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</si>
  <si>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</si>
  <si>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</si>
  <si>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</si>
  <si>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</si>
  <si>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</si>
  <si>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</si>
  <si>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</si>
  <si>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</si>
  <si>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</si>
  <si>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</si>
  <si>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</si>
  <si>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</si>
  <si>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</si>
  <si>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</si>
  <si>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</si>
  <si>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</si>
  <si>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</si>
  <si>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</si>
  <si>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</si>
  <si>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</si>
  <si>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</si>
  <si>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</si>
  <si>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</si>
  <si>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</si>
  <si>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</si>
  <si>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</si>
  <si>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</si>
  <si>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</si>
  <si>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</si>
  <si>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</si>
  <si>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</si>
  <si>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</si>
  <si>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</si>
  <si>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</si>
  <si>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</si>
  <si>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</si>
  <si>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</si>
  <si>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</si>
  <si>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</si>
  <si>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</si>
  <si>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</si>
  <si>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</si>
  <si>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</si>
  <si>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</si>
  <si>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</si>
  <si>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</si>
  <si>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</si>
  <si>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</si>
  <si>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</si>
  <si>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</si>
  <si>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</si>
  <si>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</si>
  <si>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</si>
  <si>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</si>
  <si>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</si>
  <si>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</si>
  <si>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</si>
  <si>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</si>
  <si>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</si>
  <si>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</si>
  <si>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</si>
  <si>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</si>
  <si>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</si>
  <si>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</si>
  <si>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</si>
  <si>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</si>
  <si>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</si>
  <si>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</si>
  <si>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</si>
  <si>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</si>
  <si>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</si>
  <si>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</si>
  <si>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</si>
  <si>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</si>
  <si>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</si>
  <si>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</si>
  <si>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</si>
  <si>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</si>
  <si>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</si>
  <si>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</si>
  <si>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</si>
  <si>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</si>
  <si>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</si>
  <si>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</si>
  <si>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</si>
  <si>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</si>
  <si>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</si>
  <si>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</si>
  <si>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</si>
  <si>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</si>
  <si>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</si>
  <si>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</si>
  <si>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</si>
  <si>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</si>
  <si>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</si>
  <si>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</si>
  <si>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</si>
  <si>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</si>
  <si>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</si>
  <si>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</si>
  <si>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</si>
  <si>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</si>
  <si>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</si>
  <si>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</si>
  <si>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</si>
  <si>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</si>
  <si>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</si>
  <si>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</si>
  <si>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</si>
  <si>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</si>
  <si>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</si>
  <si>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</si>
  <si>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</si>
  <si>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</si>
  <si>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</si>
  <si>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</si>
  <si>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</si>
  <si>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</si>
  <si>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</si>
  <si>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</si>
  <si>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</si>
  <si>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</si>
  <si>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</si>
  <si>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</si>
  <si>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</si>
  <si>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</si>
  <si>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</si>
  <si>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</si>
  <si>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</si>
  <si>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</si>
  <si>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</si>
  <si>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</si>
  <si>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</si>
  <si>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</si>
  <si>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</si>
  <si>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</si>
  <si>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</si>
  <si>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</si>
  <si>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</si>
  <si>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</si>
  <si>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</si>
  <si>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</si>
  <si>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</si>
  <si>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</si>
  <si>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</si>
  <si>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</si>
  <si>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</si>
  <si>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</si>
  <si>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</si>
  <si>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</si>
  <si>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</si>
  <si>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</si>
  <si>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</si>
  <si>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</si>
  <si>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</si>
  <si>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</si>
  <si>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</si>
  <si>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</si>
  <si>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</si>
  <si>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</si>
  <si>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</si>
  <si>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</si>
  <si>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</si>
  <si>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</si>
  <si>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</si>
  <si>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</si>
  <si>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</si>
  <si>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</si>
  <si>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</si>
  <si>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</si>
  <si>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</si>
  <si>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</si>
  <si>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</si>
  <si>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</si>
  <si>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</si>
  <si>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</si>
  <si>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</si>
  <si>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</si>
  <si>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</si>
  <si>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</si>
  <si>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</si>
  <si>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</si>
  <si>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</si>
  <si>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</si>
  <si>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</si>
  <si>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</si>
  <si>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</si>
  <si>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</si>
  <si>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</si>
  <si>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</si>
  <si>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</si>
  <si>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</si>
  <si>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</si>
  <si>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</si>
  <si>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</si>
  <si>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</si>
  <si>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</si>
  <si>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</si>
  <si>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</si>
  <si>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</si>
  <si>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</si>
  <si>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</si>
  <si>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</si>
  <si>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</si>
  <si>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</si>
  <si>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</si>
  <si>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</si>
  <si>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</si>
  <si>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</si>
  <si>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</si>
  <si>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</si>
  <si>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</si>
  <si>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</si>
  <si>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</si>
  <si>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</si>
  <si>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</si>
  <si>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</si>
  <si>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</si>
  <si>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</si>
  <si>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</si>
  <si>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</si>
  <si>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</si>
  <si>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</si>
  <si>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</si>
  <si>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</si>
  <si>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</si>
  <si>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</si>
  <si>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</si>
  <si>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</si>
  <si>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</si>
  <si>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</si>
  <si>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</si>
  <si>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</si>
  <si>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</si>
  <si>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</si>
  <si>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</si>
  <si>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</si>
  <si>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</si>
  <si>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</si>
  <si>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</si>
  <si>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</si>
  <si>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</si>
  <si>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</si>
  <si>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</si>
  <si>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</si>
  <si>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</si>
  <si>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</si>
  <si>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</si>
  <si>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</si>
  <si>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</si>
  <si>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</si>
  <si>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</si>
  <si>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</si>
  <si>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</si>
  <si>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</si>
  <si>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</si>
  <si>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</si>
  <si>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</si>
  <si>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</si>
  <si>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</si>
  <si>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</si>
  <si>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</si>
  <si>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</si>
  <si>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</si>
  <si>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</si>
  <si>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</si>
  <si>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</si>
  <si>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</si>
  <si>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</si>
  <si>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</si>
  <si>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</si>
  <si>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</si>
  <si>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</si>
  <si>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</si>
  <si>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</si>
  <si>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</si>
  <si>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</si>
  <si>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</si>
  <si>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</si>
  <si>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</si>
  <si>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</si>
  <si>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</si>
  <si>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</si>
  <si>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</si>
  <si>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</si>
  <si>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</si>
  <si>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</si>
  <si>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</si>
  <si>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</si>
  <si>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</si>
  <si>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</si>
  <si>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</si>
  <si>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</si>
  <si>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</si>
  <si>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</si>
  <si>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</si>
  <si>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</si>
  <si>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</si>
  <si>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</si>
  <si>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</si>
  <si>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</si>
  <si>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</si>
  <si>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</si>
  <si>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</si>
  <si>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</si>
  <si>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</si>
  <si>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</si>
  <si>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</si>
  <si>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</si>
  <si>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</si>
  <si>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</si>
  <si>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</si>
  <si>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</si>
  <si>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</si>
  <si>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</si>
  <si>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</si>
  <si>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</si>
  <si>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</si>
  <si>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</si>
  <si>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</si>
  <si>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</si>
  <si>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</si>
  <si>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</si>
  <si>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</si>
  <si>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</si>
  <si>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</si>
  <si>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</si>
  <si>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</si>
  <si>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</si>
  <si>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</si>
  <si>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</si>
  <si>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</si>
  <si>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</si>
  <si>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</si>
  <si>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</si>
  <si>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</si>
  <si>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</si>
  <si>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</si>
  <si>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</si>
  <si>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</si>
  <si>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</si>
  <si>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</si>
  <si>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</si>
  <si>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</si>
  <si>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</si>
  <si>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</si>
  <si>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</si>
  <si>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</si>
  <si>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</si>
  <si>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</si>
  <si>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</si>
  <si>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</si>
  <si>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</si>
  <si>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</si>
  <si>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</si>
  <si>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</si>
  <si>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</si>
  <si>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</si>
  <si>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</si>
  <si>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</si>
  <si>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</si>
  <si>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</si>
  <si>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</si>
  <si>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</si>
  <si>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</si>
  <si>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</si>
  <si>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</si>
  <si>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</si>
  <si>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</si>
  <si>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</si>
  <si>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</si>
  <si>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</si>
  <si>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</si>
  <si>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</si>
  <si>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</si>
  <si>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</si>
  <si>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</si>
  <si>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</si>
  <si>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</si>
  <si>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</si>
  <si>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</si>
  <si>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</si>
  <si>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</si>
  <si>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</si>
  <si>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</si>
  <si>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</si>
  <si>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</si>
  <si>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</si>
  <si>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</si>
  <si>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</si>
  <si>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</si>
  <si>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</si>
  <si>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</si>
  <si>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</si>
  <si>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</si>
  <si>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</si>
  <si>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</si>
  <si>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</si>
  <si>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</si>
  <si>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</si>
  <si>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</si>
  <si>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</si>
  <si>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</si>
  <si>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</si>
  <si>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</si>
  <si>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</si>
  <si>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</si>
  <si>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</si>
  <si>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</si>
  <si>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</si>
  <si>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</si>
  <si>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</si>
  <si>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</si>
  <si>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</si>
  <si>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</si>
  <si>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</si>
  <si>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</si>
  <si>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</si>
  <si>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</si>
  <si>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</si>
  <si>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</si>
  <si>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</si>
  <si>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</si>
  <si>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</si>
  <si>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</si>
  <si>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</si>
  <si>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</si>
  <si>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</si>
  <si>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</si>
  <si>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</si>
  <si>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</si>
  <si>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</si>
  <si>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</si>
  <si>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</si>
  <si>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</si>
  <si>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</si>
  <si>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</si>
  <si>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</si>
  <si>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</si>
  <si>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</si>
  <si>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</si>
  <si>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</si>
  <si>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</si>
  <si>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</si>
  <si>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</si>
  <si>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</si>
  <si>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</si>
  <si>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</si>
  <si>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</si>
  <si>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</si>
  <si>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</si>
  <si>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</si>
  <si>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</si>
  <si>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</si>
  <si>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</si>
  <si>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</si>
  <si>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</si>
  <si>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</si>
  <si>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</si>
  <si>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</si>
  <si>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</si>
  <si>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</si>
  <si>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</si>
  <si>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</si>
  <si>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</si>
  <si>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</si>
  <si>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</si>
  <si>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</si>
  <si>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</si>
  <si>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</si>
  <si>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</si>
  <si>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</si>
  <si>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</si>
  <si>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</si>
  <si>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</si>
  <si>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</si>
  <si>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</si>
  <si>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</si>
  <si>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</si>
  <si>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</si>
  <si>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</si>
  <si>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</si>
  <si>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</si>
  <si>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</si>
  <si>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</si>
  <si>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</si>
  <si>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</si>
  <si>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</si>
  <si>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</si>
  <si>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</si>
  <si>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</si>
  <si>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</si>
  <si>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</si>
  <si>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</si>
  <si>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</si>
  <si>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</si>
  <si>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</si>
  <si>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</si>
  <si>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</si>
  <si>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</si>
  <si>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</si>
  <si>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</si>
  <si>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</si>
  <si>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</si>
  <si>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</si>
  <si>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</si>
  <si>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</si>
  <si>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</si>
  <si>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</si>
  <si>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</si>
  <si>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</si>
  <si>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</si>
  <si>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</si>
  <si>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</si>
  <si>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</si>
  <si>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</si>
  <si>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</si>
  <si>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</si>
  <si>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</si>
  <si>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</si>
  <si>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</si>
  <si>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</si>
  <si>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</si>
  <si>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</si>
  <si>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</si>
  <si>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</si>
  <si>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</si>
  <si>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</si>
  <si>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</si>
  <si>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</si>
  <si>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</si>
  <si>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</si>
  <si>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</si>
  <si>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</si>
  <si>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</si>
  <si>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</si>
  <si>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</si>
  <si>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</si>
  <si>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</si>
  <si>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</si>
  <si>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</si>
  <si>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</si>
  <si>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</si>
  <si>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</si>
  <si>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</si>
  <si>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</si>
  <si>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</si>
  <si>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</si>
  <si>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</si>
  <si>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</si>
  <si>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</si>
  <si>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</si>
  <si>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</si>
  <si>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</si>
  <si>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</si>
  <si>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</si>
  <si>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</si>
  <si>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</si>
  <si>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</si>
  <si>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</si>
  <si>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</si>
  <si>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</si>
  <si>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</si>
  <si>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</si>
  <si>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</si>
  <si>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</si>
  <si>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</si>
  <si>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</si>
  <si>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</si>
  <si>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</si>
  <si>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</si>
  <si>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</si>
  <si>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</si>
  <si>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</si>
  <si>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</si>
  <si>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</si>
  <si>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</si>
  <si>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</si>
  <si>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</si>
  <si>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</si>
  <si>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</si>
  <si>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</si>
  <si>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</si>
  <si>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</si>
  <si>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</si>
  <si>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</si>
  <si>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</si>
  <si>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</si>
  <si>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</si>
  <si>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</si>
  <si>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</si>
  <si>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</si>
  <si>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</si>
  <si>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</si>
  <si>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</si>
  <si>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</si>
  <si>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</si>
  <si>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</si>
  <si>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</si>
  <si>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</si>
  <si>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</si>
  <si>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</si>
  <si>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</si>
  <si>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</si>
  <si>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</si>
  <si>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</si>
  <si>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</si>
  <si>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</si>
  <si>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</si>
  <si>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</si>
  <si>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</si>
  <si>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</si>
  <si>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</si>
  <si>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</si>
  <si>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</si>
  <si>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</si>
  <si>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</si>
  <si>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</si>
  <si>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</si>
  <si>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</si>
  <si>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</si>
  <si>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</si>
  <si>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</si>
  <si>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</si>
  <si>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</si>
  <si>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</si>
  <si>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</si>
  <si>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</si>
  <si>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</si>
  <si>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</si>
  <si>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</si>
  <si>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</si>
  <si>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</si>
  <si>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</si>
  <si>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</si>
  <si>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</si>
  <si>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</si>
  <si>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</si>
  <si>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</si>
  <si>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</si>
  <si>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</si>
  <si>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</si>
  <si>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</si>
  <si>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</si>
  <si>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</si>
  <si>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</si>
  <si>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</si>
  <si>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</si>
  <si>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</si>
  <si>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</si>
  <si>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</si>
  <si>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</si>
  <si>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</si>
  <si>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</si>
  <si>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</si>
  <si>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</si>
  <si>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</si>
  <si>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</si>
  <si>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</si>
  <si>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</si>
  <si>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</si>
  <si>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</si>
  <si>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</si>
  <si>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</si>
  <si>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</si>
  <si>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</si>
  <si>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</si>
  <si>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</si>
  <si>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</si>
  <si>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</si>
  <si>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</si>
  <si>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</si>
  <si>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</si>
  <si>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</si>
  <si>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</si>
  <si>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</si>
  <si>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</si>
  <si>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</si>
  <si>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</si>
  <si>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</si>
  <si>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</si>
  <si>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</si>
  <si>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</si>
  <si>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</si>
  <si>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</si>
  <si>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</si>
  <si>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</si>
  <si>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</si>
  <si>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</si>
  <si>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</si>
  <si>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</si>
  <si>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</si>
  <si>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</si>
  <si>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</si>
  <si>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</si>
  <si>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</si>
  <si>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</si>
  <si>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</si>
  <si>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</si>
  <si>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</si>
  <si>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</si>
  <si>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</si>
  <si>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</si>
  <si>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</si>
  <si>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</si>
  <si>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</si>
  <si>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</si>
  <si>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</si>
  <si>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</si>
  <si>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</si>
  <si>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</si>
  <si>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</si>
  <si>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</si>
  <si>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</si>
  <si>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</si>
  <si>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</si>
  <si>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</si>
  <si>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</si>
  <si>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</si>
  <si>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</si>
  <si>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</si>
  <si>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</si>
  <si>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</si>
  <si>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</si>
  <si>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</si>
  <si>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</si>
  <si>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</si>
  <si>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</si>
  <si>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</si>
  <si>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</si>
  <si>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</si>
  <si>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</si>
  <si>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</si>
  <si>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</si>
  <si>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</si>
  <si>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</si>
  <si>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</si>
  <si>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</si>
  <si>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</si>
  <si>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</si>
  <si>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</si>
  <si>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</si>
  <si>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</si>
  <si>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</si>
  <si>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</si>
  <si>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</si>
  <si>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</si>
  <si>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</si>
  <si>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</si>
  <si>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</si>
  <si>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</si>
  <si>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</si>
  <si>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</si>
  <si>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</si>
  <si>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</si>
  <si>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</si>
  <si>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</si>
  <si>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</si>
  <si>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</si>
  <si>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</si>
  <si>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</si>
  <si>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</si>
  <si>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</si>
  <si>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</si>
  <si>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</si>
  <si>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</si>
  <si>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</si>
  <si>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</si>
  <si>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</si>
  <si>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</si>
  <si>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</si>
  <si>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</si>
  <si>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</si>
  <si>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</si>
  <si>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</si>
  <si>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</si>
  <si>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</si>
  <si>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</si>
  <si>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</si>
  <si>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</si>
  <si>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</si>
  <si>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</si>
  <si>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</si>
  <si>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</si>
  <si>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</si>
  <si>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</si>
  <si>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</si>
  <si>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</si>
  <si>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</si>
  <si>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</si>
  <si>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</si>
  <si>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</si>
  <si>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</si>
  <si>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</si>
  <si>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</si>
  <si>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</si>
  <si>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</si>
  <si>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</si>
  <si>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</si>
  <si>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</si>
  <si>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</si>
  <si>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</si>
  <si>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</si>
  <si>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</si>
  <si>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</si>
  <si>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</si>
  <si>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</si>
  <si>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</si>
  <si>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</si>
  <si>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</si>
  <si>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</si>
  <si>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</si>
  <si>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</si>
  <si>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</si>
  <si>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</si>
  <si>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</si>
  <si>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</si>
  <si>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</si>
  <si>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</si>
  <si>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</si>
  <si>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</si>
  <si>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</si>
  <si>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</si>
  <si>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</si>
  <si>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</si>
  <si>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</si>
  <si>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</si>
  <si>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</si>
  <si>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</si>
  <si>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</si>
  <si>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</si>
  <si>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</si>
  <si>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</si>
  <si>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</si>
  <si>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</si>
  <si>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</si>
  <si>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</si>
  <si>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</si>
  <si>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</si>
  <si>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</si>
  <si>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</si>
  <si>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</si>
  <si>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</si>
  <si>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</si>
  <si>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</si>
  <si>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</si>
  <si>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</si>
  <si>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</si>
  <si>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</si>
  <si>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</si>
  <si>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</si>
  <si>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</si>
  <si>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</si>
  <si>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</si>
  <si>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</si>
  <si>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</si>
  <si>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</si>
  <si>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</si>
  <si>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</si>
  <si>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</si>
  <si>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</si>
  <si>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</si>
  <si>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</si>
  <si>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</si>
  <si>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</si>
  <si>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</si>
  <si>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</si>
  <si>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</si>
  <si>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</si>
  <si>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</si>
  <si>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</si>
  <si>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</si>
  <si>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</si>
  <si>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</si>
  <si>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</si>
  <si>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</si>
  <si>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</si>
  <si>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</si>
  <si>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</si>
  <si>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</si>
  <si>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</si>
  <si>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</si>
  <si>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</si>
  <si>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</si>
  <si>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</si>
  <si>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</si>
  <si>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</si>
  <si>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</si>
  <si>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</si>
  <si>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</si>
  <si>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</si>
  <si>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</si>
  <si>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</si>
  <si>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</si>
  <si>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</si>
  <si>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</si>
  <si>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</si>
  <si>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</si>
  <si>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</si>
  <si>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</si>
  <si>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</si>
  <si>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</si>
  <si>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</si>
  <si>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</si>
  <si>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</si>
  <si>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</si>
  <si>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</si>
  <si>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</si>
  <si>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</si>
  <si>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</si>
  <si>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</si>
  <si>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</si>
  <si>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</si>
  <si>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</si>
  <si>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</si>
  <si>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</si>
  <si>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</si>
  <si>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</si>
  <si>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</si>
  <si>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</si>
  <si>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</si>
  <si>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</si>
  <si>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</si>
  <si>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</si>
  <si>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</si>
  <si>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</si>
  <si>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</si>
  <si>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</si>
  <si>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</si>
  <si>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</si>
  <si>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</si>
  <si>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</si>
  <si>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</si>
  <si>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</si>
  <si>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</si>
  <si>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</si>
  <si>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</si>
  <si>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</si>
  <si>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</si>
  <si>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</si>
  <si>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</si>
  <si>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</si>
  <si>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</si>
  <si>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</si>
  <si>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</si>
  <si>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</si>
  <si>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</si>
  <si>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</si>
  <si>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</si>
  <si>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</si>
  <si>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</si>
  <si>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</si>
  <si>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</si>
  <si>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</si>
  <si>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</si>
  <si>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</si>
  <si>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</si>
  <si>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</si>
  <si>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</si>
  <si>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</si>
  <si>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</si>
  <si>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</si>
  <si>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</si>
  <si>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</si>
  <si>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</si>
  <si>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</si>
  <si>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</si>
  <si>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</si>
  <si>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</si>
  <si>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</si>
  <si>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</si>
  <si>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</si>
  <si>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</si>
  <si>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</si>
  <si>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</si>
  <si>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</si>
  <si>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</si>
  <si>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</si>
  <si>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</si>
  <si>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</si>
  <si>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</si>
  <si>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</si>
  <si>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</si>
  <si>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</si>
  <si>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</si>
  <si>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</si>
  <si>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</si>
  <si>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</si>
  <si>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</si>
  <si>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</si>
  <si>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</si>
  <si>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</si>
  <si>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</si>
  <si>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</si>
  <si>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</si>
  <si>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</si>
  <si>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</si>
  <si>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</si>
  <si>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</si>
  <si>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</si>
  <si>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</si>
  <si>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</si>
  <si>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</si>
  <si>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</si>
  <si>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</si>
  <si>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</si>
  <si>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</si>
  <si>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</si>
  <si>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</si>
  <si>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</si>
  <si>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</si>
  <si>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</si>
  <si>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</si>
  <si>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</si>
  <si>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</si>
  <si>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</si>
  <si>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</si>
  <si>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</si>
  <si>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</si>
  <si>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</si>
  <si>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</si>
  <si>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</si>
  <si>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</si>
  <si>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</si>
  <si>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</si>
  <si>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</si>
  <si>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</si>
  <si>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</si>
  <si>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</si>
  <si>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</si>
  <si>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</si>
  <si>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</si>
  <si>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</si>
  <si>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</si>
  <si>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</si>
  <si>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</si>
  <si>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</si>
  <si>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</si>
  <si>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</si>
  <si>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</si>
  <si>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</si>
  <si>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</si>
  <si>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</si>
  <si>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</si>
  <si>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</si>
  <si>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</si>
  <si>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</si>
  <si>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</si>
  <si>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</si>
  <si>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</si>
  <si>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</si>
  <si>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</si>
  <si>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</si>
  <si>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</si>
  <si>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</si>
  <si>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</si>
  <si>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</si>
  <si>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</si>
  <si>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</si>
  <si>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</si>
  <si>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</si>
  <si>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</si>
  <si>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</si>
  <si>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</si>
  <si>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</si>
  <si>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</si>
  <si>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</si>
  <si>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</si>
  <si>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</si>
  <si>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</si>
  <si>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</si>
  <si>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</si>
  <si>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</si>
  <si>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</si>
  <si>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</si>
  <si>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</si>
  <si>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</si>
  <si>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</si>
  <si>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</si>
  <si>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</si>
  <si>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</si>
  <si>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</si>
  <si>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</si>
  <si>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</si>
  <si>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</si>
  <si>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</si>
  <si>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</si>
  <si>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</si>
  <si>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</si>
  <si>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</si>
  <si>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</si>
  <si>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</si>
  <si>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</si>
  <si>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</si>
  <si>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</si>
  <si>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</si>
  <si>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</si>
  <si>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</si>
  <si>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</si>
  <si>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</si>
  <si>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</si>
  <si>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</si>
  <si>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</si>
  <si>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</si>
  <si>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</si>
  <si>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</si>
  <si>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</si>
  <si>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</si>
  <si>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</si>
  <si>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</si>
  <si>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</si>
  <si>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</si>
  <si>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</si>
  <si>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</si>
  <si>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</si>
  <si>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</si>
  <si>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</si>
  <si>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</si>
  <si>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</si>
  <si>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</si>
  <si>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</si>
  <si>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</si>
  <si>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</si>
  <si>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</si>
  <si>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</si>
  <si>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</si>
  <si>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</si>
  <si>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</si>
  <si>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</si>
  <si>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</si>
  <si>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</si>
  <si>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</si>
  <si>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</si>
  <si>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</si>
  <si>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</si>
  <si>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</si>
  <si>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</si>
  <si>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</si>
  <si>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</si>
  <si>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</si>
  <si>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</si>
  <si>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</si>
  <si>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</si>
  <si>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</si>
  <si>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</si>
  <si>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</si>
  <si>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</si>
  <si>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</si>
  <si>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</si>
  <si>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</si>
  <si>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</si>
  <si>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</si>
  <si>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</si>
  <si>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</si>
  <si>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</si>
  <si>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</si>
  <si>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</si>
  <si>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</si>
  <si>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</si>
  <si>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</si>
  <si>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</si>
  <si>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</si>
  <si>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</si>
  <si>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</si>
  <si>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</si>
  <si>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</si>
  <si>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</si>
  <si>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</si>
  <si>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</si>
  <si>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</si>
  <si>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</si>
  <si>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</si>
  <si>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</si>
  <si>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</si>
  <si>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</si>
  <si>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</si>
  <si>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</si>
  <si>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</si>
  <si>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</si>
  <si>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</si>
  <si>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</si>
  <si>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</si>
  <si>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</si>
  <si>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</si>
  <si>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</si>
  <si>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</si>
  <si>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</si>
  <si>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</si>
  <si>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</si>
  <si>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</si>
  <si>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</si>
  <si>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</si>
  <si>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</si>
  <si>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</si>
  <si>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</si>
  <si>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</si>
  <si>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</si>
  <si>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</si>
  <si>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</si>
  <si>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</si>
  <si>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</si>
  <si>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</si>
  <si>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</si>
  <si>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</si>
  <si>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</si>
  <si>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</si>
  <si>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</si>
  <si>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</si>
  <si>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</si>
  <si>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</si>
  <si>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</si>
  <si>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</si>
  <si>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</si>
  <si>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</si>
  <si>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</si>
  <si>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</si>
  <si>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</si>
  <si>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</si>
  <si>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</si>
  <si>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</si>
  <si>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</si>
  <si>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</si>
  <si>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</si>
  <si>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</si>
  <si>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</si>
  <si>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</si>
  <si>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</si>
  <si>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</si>
  <si>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</si>
  <si>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</si>
  <si>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</si>
  <si>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</si>
  <si>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</si>
  <si>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</si>
  <si>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</si>
  <si>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</si>
  <si>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</si>
  <si>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</si>
  <si>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</si>
  <si>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</si>
  <si>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</si>
  <si>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</si>
  <si>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</si>
  <si>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</si>
  <si>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</si>
  <si>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</si>
  <si>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</si>
  <si>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</si>
  <si>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</si>
  <si>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</si>
  <si>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</si>
  <si>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</si>
  <si>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</si>
  <si>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</si>
  <si>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</si>
  <si>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</si>
  <si>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</si>
  <si>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</si>
  <si>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</si>
  <si>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</si>
  <si>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</si>
  <si>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</si>
  <si>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</si>
  <si>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</si>
  <si>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</si>
  <si>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</si>
  <si>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</si>
  <si>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</si>
  <si>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</si>
  <si>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</si>
  <si>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</si>
  <si>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</si>
  <si>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</si>
  <si>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</si>
  <si>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</si>
  <si>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</si>
  <si>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</si>
  <si>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</si>
  <si>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</si>
  <si>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</si>
  <si>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</si>
  <si>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</si>
  <si>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</si>
  <si>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</si>
  <si>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</si>
  <si>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</si>
  <si>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</si>
  <si>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</si>
  <si>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</si>
  <si>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</si>
  <si>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</si>
  <si>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</si>
  <si>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</si>
  <si>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</si>
  <si>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</si>
  <si>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</si>
  <si>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</si>
  <si>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</si>
  <si>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</si>
  <si>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</si>
  <si>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</si>
  <si>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</si>
  <si>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</si>
  <si>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</si>
  <si>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</si>
  <si>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</si>
  <si>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</si>
  <si>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</si>
  <si>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</si>
  <si>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</si>
  <si>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</si>
  <si>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</si>
  <si>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</si>
  <si>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</si>
  <si>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</si>
  <si>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</si>
  <si>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</si>
  <si>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</si>
  <si>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</si>
  <si>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</si>
  <si>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</si>
  <si>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</si>
  <si>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</si>
  <si>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</si>
  <si>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</si>
  <si>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</si>
  <si>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</si>
  <si>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</si>
  <si>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</si>
  <si>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</si>
  <si>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</si>
  <si>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</si>
  <si>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</si>
  <si>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</si>
  <si>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</si>
  <si>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</si>
  <si>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</si>
  <si>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</si>
  <si>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</si>
  <si>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</si>
  <si>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</si>
  <si>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</si>
  <si>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</si>
  <si>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</si>
  <si>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</si>
  <si>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</si>
  <si>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</si>
  <si>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</si>
  <si>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</si>
  <si>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</si>
  <si>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</si>
  <si>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</si>
  <si>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</si>
  <si>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</si>
  <si>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</si>
  <si>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</si>
  <si>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</si>
  <si>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</si>
  <si>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</si>
  <si>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</si>
  <si>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</si>
  <si>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</si>
  <si>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</si>
  <si>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</si>
  <si>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</si>
  <si>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</si>
  <si>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</si>
  <si>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</si>
  <si>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</si>
  <si>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</si>
  <si>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</si>
  <si>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</si>
  <si>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</si>
  <si>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</si>
  <si>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</si>
  <si>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</si>
  <si>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</si>
  <si>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</si>
  <si>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</si>
  <si>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</si>
  <si>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</si>
  <si>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</si>
  <si>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</si>
  <si>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</si>
  <si>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</si>
  <si>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</si>
  <si>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</si>
  <si>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</si>
  <si>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</si>
  <si>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</si>
  <si>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</si>
  <si>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</si>
  <si>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</si>
  <si>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</si>
  <si>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</si>
  <si>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</si>
  <si>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</si>
  <si>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</si>
  <si>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</si>
  <si>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</si>
  <si>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</si>
  <si>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</si>
  <si>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</si>
  <si>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</si>
  <si>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</si>
  <si>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</si>
  <si>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</si>
  <si>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</si>
  <si>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</si>
  <si>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</si>
  <si>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</si>
  <si>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</si>
  <si>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</si>
  <si>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</si>
  <si>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</si>
  <si>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</si>
  <si>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</si>
  <si>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</si>
  <si>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</si>
  <si>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</si>
  <si>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</si>
  <si>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</si>
  <si>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</si>
  <si>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</si>
  <si>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</si>
  <si>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</si>
  <si>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</si>
  <si>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</si>
  <si>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</si>
  <si>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</si>
  <si>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</si>
  <si>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</si>
  <si>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</si>
  <si>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</si>
  <si>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</si>
  <si>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</si>
  <si>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</si>
  <si>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</si>
  <si>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</si>
  <si>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</si>
  <si>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</si>
  <si>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</si>
  <si>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</si>
  <si>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</si>
  <si>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</si>
  <si>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</si>
  <si>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</si>
  <si>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</si>
  <si>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</si>
  <si>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</si>
  <si>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</si>
  <si>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</si>
  <si>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</si>
  <si>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</si>
  <si>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</si>
  <si>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</si>
  <si>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</si>
  <si>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</si>
  <si>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</si>
  <si>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</si>
  <si>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</si>
  <si>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</si>
  <si>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</si>
  <si>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</si>
  <si>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</si>
  <si>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</si>
  <si>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</si>
  <si>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</si>
  <si>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</si>
  <si>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</si>
  <si>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</si>
  <si>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</si>
  <si>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</si>
  <si>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</si>
  <si>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</si>
  <si>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</si>
  <si>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</si>
  <si>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</si>
  <si>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</si>
  <si>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</si>
  <si>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</si>
  <si>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</si>
  <si>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</si>
  <si>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</si>
  <si>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</si>
  <si>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</si>
  <si>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</si>
  <si>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</si>
  <si>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</si>
  <si>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</si>
  <si>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</si>
  <si>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</si>
  <si>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</si>
  <si>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</si>
  <si>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</si>
  <si>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</si>
  <si>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</si>
  <si>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</si>
  <si>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</si>
  <si>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</si>
  <si>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</si>
  <si>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</si>
  <si>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</si>
  <si>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</si>
  <si>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</si>
  <si>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</si>
  <si>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</si>
  <si>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</si>
  <si>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</si>
  <si>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</si>
  <si>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</si>
  <si>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</si>
  <si>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</si>
  <si>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</si>
  <si>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</si>
  <si>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</si>
  <si>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</si>
  <si>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</si>
  <si>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</si>
  <si>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</si>
  <si>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</si>
  <si>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</si>
  <si>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</si>
  <si>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</si>
  <si>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</si>
  <si>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</si>
  <si>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</si>
  <si>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</si>
  <si>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</si>
  <si>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</si>
  <si>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</si>
  <si>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</si>
  <si>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</si>
  <si>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</si>
  <si>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</si>
  <si>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</si>
  <si>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</si>
  <si>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</si>
  <si>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</si>
  <si>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</si>
  <si>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</si>
  <si>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</si>
  <si>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</si>
  <si>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</si>
  <si>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</si>
  <si>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</si>
  <si>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</si>
  <si>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</si>
  <si>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</si>
  <si>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</si>
  <si>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</si>
  <si>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</si>
  <si>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</si>
  <si>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</si>
  <si>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</si>
  <si>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</si>
  <si>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</si>
  <si>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</si>
  <si>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</si>
  <si>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</si>
  <si>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</si>
  <si>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</si>
  <si>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</si>
  <si>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</si>
  <si>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</si>
  <si>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</si>
  <si>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</si>
  <si>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</si>
  <si>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</si>
  <si>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</si>
  <si>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</si>
  <si>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</si>
  <si>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</si>
  <si>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</si>
  <si>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</si>
  <si>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</si>
  <si>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</si>
  <si>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</si>
  <si>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</si>
  <si>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</si>
  <si>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</si>
  <si>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</si>
  <si>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</si>
  <si>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</si>
  <si>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</si>
  <si>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</si>
  <si>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</si>
  <si>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</si>
  <si>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</si>
  <si>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</si>
  <si>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</si>
  <si>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</si>
  <si>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</si>
  <si>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</si>
  <si>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</si>
  <si>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</si>
  <si>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</si>
  <si>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</si>
  <si>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</si>
  <si>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</si>
  <si>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</si>
  <si>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</si>
  <si>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</si>
  <si>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</si>
  <si>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</si>
  <si>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</si>
  <si>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</si>
  <si>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</si>
  <si>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</si>
  <si>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</si>
  <si>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</si>
  <si>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</si>
  <si>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</si>
  <si>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</si>
  <si>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</si>
  <si>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</si>
  <si>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</si>
  <si>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</si>
  <si>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</si>
  <si>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</si>
  <si>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</si>
  <si>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</si>
  <si>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</si>
  <si>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</si>
  <si>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</si>
  <si>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</si>
  <si>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</si>
  <si>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</si>
  <si>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</si>
  <si>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</si>
  <si>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</si>
  <si>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</si>
  <si>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</si>
  <si>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</si>
  <si>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</si>
  <si>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</si>
  <si>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</si>
  <si>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</si>
  <si>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</si>
  <si>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</si>
  <si>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</si>
  <si>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</si>
  <si>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</si>
  <si>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</si>
  <si>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</si>
  <si>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</si>
  <si>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</si>
  <si>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</si>
  <si>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</si>
  <si>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</si>
  <si>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</si>
  <si>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</si>
  <si>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</si>
  <si>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</si>
  <si>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</si>
  <si>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</si>
  <si>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</si>
  <si>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</si>
  <si>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</si>
  <si>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</si>
  <si>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</si>
  <si>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</si>
  <si>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</si>
  <si>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</si>
  <si>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</si>
  <si>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</si>
  <si>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</si>
  <si>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</si>
  <si>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</si>
  <si>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</si>
  <si>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</si>
  <si>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</si>
  <si>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</si>
  <si>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</si>
  <si>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</si>
  <si>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</si>
  <si>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</si>
  <si>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</si>
  <si>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</si>
  <si>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</si>
  <si>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</si>
  <si>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</si>
  <si>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</si>
  <si>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</si>
  <si>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</si>
  <si>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</si>
  <si>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</si>
  <si>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</si>
  <si>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</si>
  <si>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</si>
  <si>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</si>
  <si>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</si>
  <si>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</si>
  <si>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</si>
  <si>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</si>
  <si>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</si>
  <si>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</si>
  <si>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</si>
  <si>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</si>
  <si>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</si>
  <si>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</si>
  <si>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</si>
  <si>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</si>
  <si>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</si>
  <si>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</si>
  <si>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</si>
  <si>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</si>
  <si>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</si>
  <si>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</si>
  <si>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</si>
  <si>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</si>
  <si>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</si>
  <si>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</si>
  <si>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</si>
  <si>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</si>
  <si>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</si>
  <si>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</si>
  <si>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</si>
  <si>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</si>
  <si>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</si>
  <si>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</si>
  <si>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</si>
  <si>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</si>
  <si>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</si>
  <si>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</si>
  <si>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</si>
  <si>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</si>
  <si>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</si>
  <si>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</si>
  <si>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</si>
  <si>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</si>
  <si>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</si>
  <si>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</si>
  <si>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</si>
  <si>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</si>
  <si>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</si>
  <si>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</si>
  <si>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</si>
  <si>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</si>
  <si>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</si>
  <si>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</si>
  <si>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</si>
  <si>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</si>
  <si>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</si>
  <si>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</si>
  <si>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</si>
  <si>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</si>
  <si>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</si>
  <si>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</si>
  <si>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</si>
  <si>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</si>
  <si>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</si>
  <si>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</si>
  <si>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</si>
  <si>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</si>
  <si>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</si>
  <si>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</si>
  <si>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</si>
  <si>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</si>
  <si>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</si>
  <si>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</si>
  <si>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</si>
  <si>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</si>
  <si>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</si>
  <si>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</si>
  <si>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</si>
  <si>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</si>
  <si>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</si>
  <si>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</si>
  <si>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</si>
  <si>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</si>
  <si>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</si>
  <si>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</si>
  <si>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</si>
  <si>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</si>
  <si>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</si>
  <si>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</si>
  <si>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</si>
  <si>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</si>
  <si>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</si>
  <si>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</si>
  <si>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</si>
  <si>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</si>
  <si>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</si>
  <si>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</si>
  <si>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</si>
  <si>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</si>
  <si>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</si>
  <si>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</si>
  <si>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</si>
  <si>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</si>
  <si>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</si>
  <si>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</si>
  <si>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</si>
  <si>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</si>
  <si>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</si>
  <si>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</si>
  <si>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</si>
  <si>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</si>
  <si>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</si>
  <si>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</si>
  <si>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</si>
  <si>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</si>
  <si>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</si>
  <si>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</si>
  <si>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</si>
  <si>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</si>
  <si>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</si>
  <si>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</si>
  <si>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</si>
  <si>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</si>
  <si>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</si>
  <si>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</si>
  <si>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</si>
  <si>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</si>
  <si>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</si>
  <si>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</si>
  <si>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</si>
  <si>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</si>
  <si>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</si>
  <si>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</si>
  <si>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</si>
  <si>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</si>
  <si>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</si>
  <si>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</si>
  <si>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</si>
  <si>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</si>
  <si>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</si>
  <si>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</si>
  <si>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</si>
  <si>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</si>
  <si>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</si>
  <si>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</si>
  <si>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</si>
  <si>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</si>
  <si>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</si>
  <si>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</si>
  <si>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</si>
  <si>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</si>
  <si>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</si>
  <si>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</si>
  <si>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</si>
  <si>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</si>
  <si>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</si>
  <si>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</si>
  <si>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</si>
  <si>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</si>
  <si>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</si>
  <si>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</si>
  <si>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</si>
  <si>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</si>
  <si>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</si>
  <si>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</si>
  <si>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</si>
  <si>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</si>
  <si>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</si>
  <si>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</si>
  <si>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</si>
  <si>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</si>
  <si>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</si>
  <si>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</si>
  <si>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</si>
  <si>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</si>
  <si>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</si>
  <si>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</si>
  <si>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</si>
  <si>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</si>
  <si>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</si>
  <si>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</si>
  <si>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</si>
  <si>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</si>
  <si>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</si>
  <si>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</si>
  <si>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</si>
  <si>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</si>
  <si>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</si>
  <si>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</si>
  <si>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</si>
  <si>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</si>
  <si>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</si>
  <si>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</si>
  <si>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</si>
  <si>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</si>
  <si>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</si>
  <si>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</si>
  <si>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</si>
  <si>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</si>
  <si>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</si>
  <si>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</si>
  <si>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</si>
  <si>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</si>
  <si>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</si>
  <si>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</si>
  <si>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</si>
  <si>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</si>
  <si>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</si>
  <si>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</si>
  <si>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</si>
  <si>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</si>
  <si>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</si>
  <si>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</si>
  <si>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</si>
  <si>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</si>
  <si>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</si>
  <si>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</si>
  <si>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</si>
  <si>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</si>
  <si>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</si>
  <si>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</si>
  <si>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</si>
  <si>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</si>
  <si>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</si>
  <si>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</si>
  <si>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</si>
  <si>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</si>
  <si>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</si>
  <si>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</si>
  <si>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</si>
  <si>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</si>
  <si>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</si>
  <si>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</si>
  <si>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</si>
  <si>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</si>
  <si>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</si>
  <si>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</si>
  <si>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</si>
  <si>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</si>
  <si>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</si>
  <si>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</si>
  <si>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</si>
  <si>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</si>
  <si>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</si>
  <si>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</si>
  <si>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</si>
  <si>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</si>
  <si>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</si>
  <si>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</si>
  <si>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</si>
  <si>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</si>
  <si>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</si>
  <si>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</si>
  <si>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</si>
  <si>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</si>
  <si>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</si>
  <si>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</si>
  <si>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</si>
  <si>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</si>
  <si>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</si>
  <si>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</si>
  <si>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</si>
  <si>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</si>
  <si>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</si>
  <si>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</si>
  <si>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</si>
  <si>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</si>
  <si>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</si>
  <si>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</si>
  <si>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</si>
  <si>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</si>
  <si>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</si>
  <si>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</si>
  <si>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</si>
  <si>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</si>
  <si>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</si>
  <si>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</si>
  <si>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</si>
  <si>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</si>
  <si>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</si>
  <si>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</si>
  <si>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</si>
  <si>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</si>
  <si>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</si>
  <si>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</si>
  <si>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</si>
  <si>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</si>
  <si>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</si>
  <si>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</si>
  <si>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</si>
  <si>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</si>
  <si>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</si>
  <si>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</si>
  <si>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</si>
  <si>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</si>
  <si>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</si>
  <si>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</si>
  <si>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</si>
  <si>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</si>
  <si>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</si>
  <si>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</si>
  <si>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</si>
  <si>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</si>
  <si>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</si>
  <si>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</si>
  <si>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</si>
  <si>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</si>
  <si>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</si>
  <si>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</si>
  <si>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</si>
  <si>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</si>
  <si>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</si>
  <si>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</si>
  <si>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</si>
  <si>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</si>
  <si>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</si>
  <si>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</si>
  <si>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</si>
  <si>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</si>
  <si>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</si>
  <si>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</si>
  <si>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</si>
  <si>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</si>
  <si>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</si>
  <si>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</si>
  <si>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</si>
  <si>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</si>
  <si>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</si>
  <si>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</si>
  <si>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</si>
  <si>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</si>
  <si>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</si>
  <si>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</si>
  <si>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</si>
  <si>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</si>
  <si>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</si>
  <si>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</si>
  <si>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</si>
  <si>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</si>
  <si>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</si>
  <si>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</si>
  <si>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</si>
  <si>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</si>
  <si>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</si>
  <si>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</si>
  <si>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</si>
  <si>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</si>
  <si>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</si>
  <si>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</si>
  <si>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</si>
  <si>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</si>
  <si>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</si>
  <si>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</si>
  <si>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</si>
  <si>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</si>
  <si>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</si>
  <si>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</si>
  <si>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</si>
  <si>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</si>
  <si>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</si>
  <si>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</si>
  <si>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</si>
  <si>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</si>
  <si>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</si>
  <si>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</si>
  <si>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</si>
  <si>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</si>
  <si>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</si>
  <si>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</si>
  <si>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</si>
  <si>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</si>
  <si>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</si>
  <si>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</si>
  <si>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</si>
  <si>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</si>
  <si>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</si>
  <si>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</si>
  <si>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</si>
  <si>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</si>
  <si>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</si>
  <si>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</si>
  <si>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</si>
  <si>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</si>
  <si>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</si>
  <si>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</si>
  <si>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</si>
  <si>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</si>
  <si>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</si>
  <si>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</si>
  <si>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</si>
  <si>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</si>
  <si>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</si>
  <si>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</si>
  <si>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</si>
  <si>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</si>
  <si>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</si>
  <si>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</si>
  <si>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</si>
  <si>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</si>
  <si>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</si>
  <si>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</si>
  <si>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</si>
  <si>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</si>
  <si>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</si>
  <si>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</si>
  <si>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</si>
  <si>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</si>
  <si>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</si>
  <si>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</si>
  <si>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</si>
  <si>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</si>
  <si>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</si>
  <si>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</si>
  <si>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</si>
  <si>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</si>
  <si>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</si>
  <si>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</si>
  <si>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</si>
  <si>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</si>
  <si>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</si>
  <si>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</si>
  <si>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</si>
  <si>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</si>
  <si>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</si>
  <si>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</si>
  <si>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</si>
  <si>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</si>
  <si>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</si>
  <si>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</si>
  <si>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</si>
  <si>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</si>
  <si>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</si>
  <si>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</si>
  <si>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</si>
  <si>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</si>
  <si>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</si>
  <si>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</si>
  <si>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</si>
  <si>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</si>
  <si>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</si>
  <si>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</si>
  <si>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</si>
  <si>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</si>
  <si>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</si>
  <si>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</si>
  <si>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</si>
  <si>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</si>
  <si>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</si>
  <si>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</si>
  <si>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</si>
  <si>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</si>
  <si>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</si>
  <si>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</si>
  <si>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</si>
  <si>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</si>
  <si>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</si>
  <si>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</si>
  <si>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</si>
  <si>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</si>
  <si>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</si>
  <si>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</si>
  <si>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</si>
  <si>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</si>
  <si>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</si>
  <si>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</si>
  <si>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</si>
  <si>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</si>
  <si>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</si>
  <si>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</si>
  <si>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</si>
  <si>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</si>
  <si>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</si>
  <si>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</si>
  <si>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</si>
  <si>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</si>
  <si>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</si>
  <si>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</si>
  <si>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</si>
  <si>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</si>
  <si>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</si>
  <si>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</si>
  <si>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</si>
  <si>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</si>
  <si>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</si>
  <si>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</si>
  <si>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</si>
  <si>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</si>
  <si>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</si>
  <si>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</si>
  <si>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</si>
  <si>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</si>
  <si>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</si>
  <si>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</si>
  <si>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</si>
  <si>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</si>
  <si>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</si>
  <si>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</si>
  <si>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</si>
  <si>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</si>
  <si>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</si>
  <si>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</si>
  <si>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</si>
  <si>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</si>
  <si>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</si>
  <si>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</si>
  <si>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</si>
  <si>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</si>
  <si>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</si>
  <si>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</si>
  <si>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</si>
  <si>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</si>
  <si>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</si>
  <si>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</si>
  <si>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</si>
  <si>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</si>
  <si>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</si>
  <si>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</si>
  <si>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</si>
  <si>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</si>
  <si>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</si>
  <si>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</si>
  <si>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</si>
  <si>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</si>
  <si>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</si>
  <si>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</si>
  <si>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</si>
  <si>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</si>
  <si>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</si>
  <si>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</si>
  <si>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</si>
  <si>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</si>
  <si>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</si>
  <si>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</si>
  <si>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</si>
  <si>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</si>
  <si>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</si>
  <si>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</si>
  <si>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</si>
  <si>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</si>
  <si>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</si>
  <si>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</si>
  <si>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</si>
  <si>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</si>
  <si>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</si>
  <si>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</si>
  <si>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</si>
  <si>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</si>
  <si>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</si>
  <si>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</si>
  <si>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</si>
  <si>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</si>
  <si>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</si>
  <si>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</si>
  <si>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</si>
  <si>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</si>
  <si>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</si>
  <si>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</si>
  <si>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</si>
  <si>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</si>
  <si>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</si>
  <si>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</si>
  <si>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</si>
  <si>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</si>
  <si>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</si>
  <si>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</si>
  <si>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</si>
  <si>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</si>
  <si>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</si>
  <si>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</si>
  <si>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</si>
  <si>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</si>
  <si>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</si>
  <si>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</si>
  <si>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</si>
  <si>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</si>
  <si>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</si>
  <si>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</si>
  <si>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</si>
  <si>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</si>
  <si>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</si>
  <si>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</si>
  <si>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</si>
  <si>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</si>
  <si>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</si>
  <si>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</si>
  <si>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</si>
  <si>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</si>
  <si>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</si>
  <si>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</si>
  <si>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</si>
  <si>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</si>
  <si>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</si>
  <si>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</si>
  <si>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</si>
  <si>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</si>
  <si>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</si>
  <si>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</si>
  <si>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</si>
  <si>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</si>
  <si>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</si>
  <si>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</si>
  <si>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</si>
  <si>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</si>
  <si>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</si>
  <si>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</si>
  <si>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</si>
  <si>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</si>
  <si>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</si>
  <si>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</si>
  <si>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</si>
  <si>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</si>
  <si>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</si>
  <si>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</si>
  <si>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</si>
  <si>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</si>
  <si>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</si>
  <si>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</si>
  <si>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</si>
  <si>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</si>
  <si>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</si>
  <si>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</si>
  <si>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</si>
  <si>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</si>
  <si>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</si>
  <si>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</si>
  <si>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</si>
  <si>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</si>
  <si>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</si>
  <si>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</si>
  <si>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</si>
  <si>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</si>
  <si>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</si>
  <si>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</si>
  <si>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</si>
  <si>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</si>
  <si>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</si>
  <si>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</si>
  <si>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</si>
  <si>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</si>
  <si>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</si>
  <si>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</si>
  <si>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</si>
  <si>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</si>
  <si>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</si>
  <si>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</si>
  <si>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</si>
  <si>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</si>
  <si>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</si>
  <si>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</si>
  <si>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</si>
  <si>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</si>
  <si>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</si>
  <si>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</si>
  <si>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</si>
  <si>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</si>
  <si>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</si>
  <si>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</si>
  <si>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</si>
  <si>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</si>
  <si>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</si>
  <si>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</si>
  <si>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</si>
  <si>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</si>
  <si>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</si>
  <si>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</si>
  <si>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</si>
  <si>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</si>
  <si>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</si>
  <si>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</si>
  <si>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</si>
  <si>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</si>
  <si>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</si>
  <si>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</si>
  <si>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</si>
  <si>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</si>
  <si>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</si>
  <si>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</si>
  <si>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</si>
  <si>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</si>
  <si>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</si>
  <si>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</si>
  <si>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</si>
  <si>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</si>
  <si>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</si>
  <si>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</si>
  <si>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</si>
  <si>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</si>
  <si>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</si>
  <si>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</si>
  <si>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</si>
  <si>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</si>
  <si>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</si>
  <si>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</si>
  <si>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</si>
  <si>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</si>
  <si>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</si>
  <si>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</si>
  <si>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</si>
  <si>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</si>
  <si>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</si>
  <si>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</si>
  <si>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</si>
  <si>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</si>
  <si>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</si>
  <si>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</si>
  <si>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</si>
  <si>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</si>
  <si>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</si>
  <si>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</si>
  <si>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</si>
  <si>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</si>
  <si>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</si>
  <si>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</si>
  <si>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</si>
  <si>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</si>
  <si>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</si>
  <si>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</si>
  <si>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</si>
  <si>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</si>
  <si>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</si>
  <si>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</si>
  <si>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</si>
  <si>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</si>
  <si>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</si>
  <si>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</si>
  <si>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</si>
  <si>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</si>
  <si>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</si>
  <si>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</si>
  <si>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</si>
  <si>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</si>
  <si>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</si>
  <si>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</si>
  <si>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</si>
  <si>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</si>
  <si>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</si>
  <si>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</si>
  <si>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</si>
  <si>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</si>
  <si>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</si>
  <si>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</si>
  <si>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</si>
  <si>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</si>
  <si>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</si>
  <si>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</si>
  <si>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</si>
  <si>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</si>
  <si>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</si>
  <si>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</si>
  <si>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</si>
  <si>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</si>
  <si>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</si>
  <si>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</si>
  <si>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</si>
  <si>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</si>
  <si>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</si>
  <si>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</si>
  <si>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</si>
  <si>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</si>
  <si>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</si>
  <si>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</si>
  <si>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</si>
  <si>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</si>
  <si>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</si>
  <si>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</si>
  <si>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</si>
  <si>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</si>
  <si>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</si>
  <si>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</si>
  <si>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</si>
  <si>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</si>
  <si>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</si>
  <si>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</si>
  <si>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</si>
  <si>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</si>
  <si>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</si>
  <si>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</si>
  <si>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</si>
  <si>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</si>
  <si>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</si>
  <si>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</si>
  <si>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</si>
  <si>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</si>
  <si>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</si>
  <si>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</si>
  <si>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</si>
  <si>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</si>
  <si>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</si>
  <si>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</si>
  <si>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</si>
  <si>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</si>
  <si>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</si>
  <si>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</si>
  <si>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</si>
  <si>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</si>
  <si>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</si>
  <si>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</si>
  <si>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</si>
  <si>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</si>
  <si>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</si>
  <si>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</si>
  <si>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</si>
  <si>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</si>
  <si>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</si>
  <si>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</si>
  <si>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</si>
  <si>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</si>
  <si>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</si>
  <si>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</si>
  <si>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</si>
  <si>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</si>
  <si>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</si>
  <si>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</si>
  <si>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</si>
  <si>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</si>
  <si>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</si>
  <si>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</si>
  <si>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</si>
  <si>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</si>
  <si>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</si>
  <si>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</si>
  <si>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</si>
  <si>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</si>
  <si>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</si>
  <si>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</si>
  <si>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</si>
  <si>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</si>
  <si>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</si>
  <si>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</si>
  <si>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</si>
  <si>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</si>
  <si>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</si>
  <si>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</si>
  <si>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</si>
  <si>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</si>
  <si>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</si>
  <si>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</si>
  <si>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</si>
  <si>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</si>
  <si>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</si>
  <si>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</si>
  <si>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</si>
  <si>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</si>
  <si>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</si>
  <si>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</si>
  <si>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</si>
  <si>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</si>
  <si>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</si>
  <si>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</si>
  <si>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</si>
  <si>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</si>
  <si>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</si>
  <si>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</si>
  <si>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</si>
  <si>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</si>
  <si>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</si>
  <si>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</si>
  <si>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</si>
  <si>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</si>
  <si>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</si>
  <si>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</si>
  <si>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</si>
  <si>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</si>
  <si>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</si>
  <si>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</si>
  <si>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</si>
  <si>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</si>
  <si>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</si>
  <si>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</si>
  <si>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</si>
  <si>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</si>
  <si>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</si>
  <si>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</si>
  <si>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</si>
  <si>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</si>
  <si>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</si>
  <si>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</si>
  <si>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</si>
  <si>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</si>
  <si>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</si>
  <si>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</si>
  <si>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</si>
  <si>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</si>
  <si>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</si>
  <si>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</si>
  <si>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</si>
  <si>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</si>
  <si>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</si>
  <si>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</si>
  <si>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</si>
  <si>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</si>
  <si>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</si>
  <si>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</si>
  <si>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</si>
  <si>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</si>
  <si>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</si>
  <si>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</si>
  <si>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</si>
  <si>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</si>
  <si>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</si>
  <si>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</si>
  <si>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</si>
  <si>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</si>
  <si>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</si>
  <si>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</si>
  <si>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</si>
  <si>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</si>
  <si>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</si>
  <si>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</si>
  <si>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</si>
  <si>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</si>
  <si>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</si>
  <si>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</si>
  <si>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</si>
  <si>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</si>
  <si>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</si>
  <si>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</si>
  <si>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</si>
  <si>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</si>
  <si>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</si>
  <si>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</si>
  <si>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</si>
  <si>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</si>
  <si>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</si>
  <si>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</si>
  <si>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</si>
  <si>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</si>
  <si>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</si>
  <si>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</si>
  <si>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</si>
  <si>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</si>
  <si>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</si>
  <si>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</si>
  <si>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</si>
  <si>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</si>
  <si>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</si>
  <si>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</si>
  <si>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</si>
  <si>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</si>
  <si>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</si>
  <si>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</si>
  <si>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</si>
  <si>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</si>
  <si>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</si>
  <si>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</si>
  <si>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</si>
  <si>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</si>
  <si>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</si>
  <si>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</si>
  <si>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</si>
  <si>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</si>
  <si>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</si>
  <si>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</si>
  <si>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</si>
  <si>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</si>
  <si>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</si>
  <si>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</si>
  <si>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</si>
  <si>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</si>
  <si>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</si>
  <si>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</si>
  <si>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</si>
  <si>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</si>
  <si>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</si>
  <si>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</si>
  <si>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</si>
  <si>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</si>
  <si>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</si>
  <si>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</si>
  <si>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</si>
  <si>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</si>
  <si>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</si>
  <si>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</si>
  <si>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</si>
  <si>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</si>
  <si>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</si>
  <si>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</si>
  <si>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</si>
  <si>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</si>
  <si>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</si>
  <si>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</si>
  <si>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</si>
  <si>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</si>
  <si>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</si>
  <si>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</si>
  <si>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</si>
  <si>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</si>
  <si>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</si>
  <si>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</si>
  <si>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</si>
  <si>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</si>
  <si>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</si>
  <si>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</si>
  <si>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</si>
  <si>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</si>
  <si>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</si>
  <si>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</si>
  <si>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</si>
  <si>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</si>
  <si>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</si>
  <si>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</si>
  <si>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</si>
  <si>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</si>
  <si>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</si>
  <si>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</si>
  <si>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</si>
  <si>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</si>
  <si>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</si>
  <si>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</si>
  <si>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</si>
  <si>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</si>
  <si>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</si>
  <si>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</si>
  <si>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</si>
  <si>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</si>
  <si>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</si>
  <si>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</si>
  <si>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</si>
  <si>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</si>
  <si>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</si>
  <si>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</si>
  <si>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</si>
  <si>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</si>
  <si>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</si>
  <si>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</si>
  <si>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</si>
  <si>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</si>
  <si>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</si>
  <si>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</si>
  <si>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</si>
  <si>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</si>
  <si>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</si>
  <si>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</si>
  <si>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</si>
  <si>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</si>
  <si>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</si>
  <si>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</si>
  <si>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</si>
  <si>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</si>
  <si>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</si>
  <si>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</si>
  <si>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</si>
  <si>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</si>
  <si>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</si>
  <si>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</si>
  <si>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</si>
  <si>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</si>
  <si>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</si>
  <si>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</si>
  <si>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</si>
  <si>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</si>
  <si>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</si>
  <si>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</si>
  <si>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</si>
  <si>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</si>
  <si>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</si>
  <si>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</si>
  <si>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</si>
  <si>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</si>
  <si>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</si>
  <si>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</si>
  <si>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</si>
  <si>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</si>
  <si>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</si>
  <si>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</si>
  <si>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</si>
  <si>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</si>
  <si>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</si>
  <si>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</si>
  <si>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</si>
  <si>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</si>
  <si>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</si>
  <si>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</si>
  <si>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</si>
  <si>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</si>
  <si>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</si>
  <si>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</si>
  <si>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</si>
  <si>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</si>
  <si>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</si>
  <si>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</si>
  <si>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</si>
  <si>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</si>
  <si>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</si>
  <si>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</si>
  <si>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</si>
  <si>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</si>
  <si>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</si>
  <si>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</si>
  <si>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</si>
  <si>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</si>
  <si>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</si>
  <si>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</si>
  <si>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</si>
  <si>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</si>
  <si>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</si>
  <si>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</si>
  <si>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</si>
  <si>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</si>
  <si>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</si>
  <si>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</si>
  <si>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</si>
  <si>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</si>
  <si>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</si>
  <si>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</si>
  <si>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</si>
  <si>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</si>
  <si>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</si>
  <si>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</si>
  <si>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</si>
  <si>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</si>
  <si>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</si>
  <si>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</si>
  <si>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</si>
  <si>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</si>
  <si>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</si>
  <si>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</si>
  <si>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</si>
  <si>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</si>
  <si>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</si>
  <si>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</si>
  <si>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</si>
  <si>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</si>
  <si>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</si>
  <si>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</si>
  <si>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</si>
  <si>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</si>
  <si>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</si>
  <si>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</si>
  <si>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</si>
  <si>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</si>
  <si>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</si>
  <si>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</si>
  <si>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</si>
  <si>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</si>
  <si>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</si>
  <si>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</si>
  <si>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</si>
  <si>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</si>
  <si>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</si>
  <si>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</si>
  <si>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</si>
  <si>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</si>
  <si>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</si>
  <si>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</si>
  <si>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</si>
  <si>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</si>
  <si>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</si>
  <si>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</si>
  <si>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</si>
  <si>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</si>
  <si>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</si>
  <si>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</si>
  <si>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</si>
  <si>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</si>
  <si>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</si>
  <si>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</si>
  <si>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</si>
  <si>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</si>
  <si>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</si>
  <si>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</si>
  <si>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</si>
  <si>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</si>
  <si>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</si>
  <si>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</si>
  <si>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</si>
  <si>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</si>
  <si>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</si>
  <si>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</si>
  <si>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</si>
  <si>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</si>
  <si>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</si>
  <si>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</si>
  <si>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</si>
  <si>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</si>
  <si>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</si>
  <si>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</si>
  <si>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</si>
  <si>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</si>
  <si>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</si>
  <si>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</si>
  <si>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</si>
  <si>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</si>
  <si>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</si>
  <si>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</si>
  <si>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</si>
  <si>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</si>
  <si>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</si>
  <si>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</si>
  <si>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</si>
  <si>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</si>
  <si>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</si>
  <si>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</si>
  <si>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</si>
  <si>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</si>
  <si>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</si>
  <si>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</si>
  <si>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</si>
  <si>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</si>
  <si>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</si>
  <si>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</si>
  <si>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</si>
  <si>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</si>
  <si>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</si>
  <si>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</si>
  <si>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</si>
  <si>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</si>
  <si>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</si>
  <si>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</si>
  <si>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</si>
  <si>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</si>
  <si>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</si>
  <si>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</si>
  <si>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</si>
  <si>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</si>
  <si>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</si>
  <si>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</si>
  <si>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</si>
  <si>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</si>
  <si>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</si>
  <si>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</si>
  <si>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</si>
  <si>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</si>
  <si>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</si>
  <si>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</si>
  <si>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</si>
  <si>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</si>
  <si>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</si>
  <si>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</si>
  <si>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</si>
  <si>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</si>
  <si>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</si>
  <si>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</si>
  <si>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</si>
  <si>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</si>
  <si>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</si>
  <si>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</si>
  <si>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</si>
  <si>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</si>
  <si>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</si>
  <si>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</si>
  <si>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</si>
  <si>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</si>
  <si>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</si>
  <si>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</si>
  <si>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</si>
  <si>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</si>
  <si>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</si>
  <si>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</si>
  <si>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</si>
  <si>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</si>
  <si>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</si>
  <si>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</si>
  <si>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</si>
  <si>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</si>
  <si>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</si>
  <si>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</si>
  <si>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</si>
  <si>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</si>
  <si>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</si>
  <si>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</si>
  <si>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</si>
  <si>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</si>
  <si>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</si>
  <si>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</si>
  <si>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</si>
  <si>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</si>
  <si>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</si>
  <si>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</si>
  <si>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</si>
  <si>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</si>
  <si>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</si>
  <si>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</si>
  <si>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</si>
  <si>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</si>
  <si>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</si>
  <si>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</si>
  <si>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</si>
  <si>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</si>
  <si>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</si>
  <si>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</si>
  <si>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</si>
  <si>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</si>
  <si>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</si>
  <si>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</si>
  <si>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</si>
  <si>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</si>
  <si>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</si>
  <si>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</si>
  <si>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</si>
  <si>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</si>
  <si>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</si>
  <si>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</si>
  <si>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</si>
  <si>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</si>
  <si>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</si>
  <si>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</si>
  <si>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</si>
  <si>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</si>
  <si>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</si>
  <si>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</si>
  <si>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</si>
  <si>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</si>
  <si>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</si>
  <si>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</si>
  <si>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</si>
  <si>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</si>
  <si>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</si>
  <si>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</si>
  <si>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</si>
  <si>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</si>
  <si>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</si>
  <si>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</si>
  <si>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</si>
  <si>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</si>
  <si>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</si>
  <si>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</si>
  <si>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</si>
  <si>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</si>
  <si>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</si>
  <si>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</si>
  <si>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</si>
  <si>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</si>
  <si>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</si>
  <si>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</si>
  <si>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</si>
  <si>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</si>
  <si>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</si>
  <si>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</si>
  <si>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</si>
  <si>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</si>
  <si>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</si>
  <si>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</si>
  <si>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</si>
  <si>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</si>
  <si>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</si>
  <si>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</si>
  <si>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</si>
  <si>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</si>
  <si>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</si>
  <si>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</si>
  <si>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</si>
  <si>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</si>
  <si>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</si>
  <si>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</si>
  <si>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</si>
  <si>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</si>
  <si>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</si>
  <si>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</si>
  <si>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</si>
  <si>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</si>
  <si>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</si>
  <si>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</si>
  <si>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</si>
  <si>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</si>
  <si>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</si>
  <si>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</si>
  <si>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</si>
  <si>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</si>
  <si>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</si>
  <si>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</si>
  <si>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</si>
  <si>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</si>
  <si>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</si>
  <si>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</si>
  <si>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</si>
  <si>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</si>
  <si>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</si>
  <si>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</si>
  <si>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</si>
  <si>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</si>
  <si>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</si>
  <si>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</si>
  <si>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</si>
  <si>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</si>
  <si>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</si>
  <si>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</si>
  <si>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</si>
  <si>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</si>
  <si>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</si>
  <si>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</si>
  <si>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</si>
  <si>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</si>
  <si>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</si>
  <si>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</si>
  <si>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</si>
  <si>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</si>
  <si>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</si>
  <si>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</si>
  <si>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</si>
  <si>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</si>
  <si>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</si>
  <si>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</si>
  <si>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</si>
  <si>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</si>
  <si>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</si>
  <si>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</si>
  <si>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</si>
  <si>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</si>
  <si>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</si>
  <si>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</si>
  <si>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</si>
  <si>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</si>
  <si>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</si>
  <si>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</si>
  <si>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</si>
  <si>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</si>
  <si>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</si>
  <si>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</si>
  <si>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</si>
  <si>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</si>
  <si>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</si>
  <si>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</si>
  <si>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</si>
  <si>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</si>
  <si>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</si>
  <si>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</si>
  <si>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</si>
  <si>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</si>
  <si>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</si>
  <si>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</si>
  <si>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</si>
  <si>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</si>
  <si>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</si>
  <si>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</si>
  <si>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</si>
  <si>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</si>
  <si>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</si>
  <si>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</si>
  <si>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</si>
  <si>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</si>
  <si>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</si>
  <si>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</si>
  <si>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</si>
  <si>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</si>
  <si>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</si>
  <si>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</si>
  <si>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</si>
  <si>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</si>
  <si>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</si>
  <si>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</si>
  <si>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</si>
  <si>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</si>
  <si>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</si>
  <si>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</si>
  <si>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</si>
  <si>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</si>
  <si>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</si>
  <si>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</si>
  <si>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</si>
  <si>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</si>
  <si>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</si>
  <si>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</si>
  <si>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</si>
  <si>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</si>
  <si>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</si>
  <si>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</si>
  <si>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</si>
  <si>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</si>
  <si>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</si>
  <si>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</si>
  <si>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</si>
  <si>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</si>
  <si>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</si>
  <si>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</si>
  <si>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</si>
  <si>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</si>
  <si>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</si>
  <si>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</si>
  <si>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</si>
  <si>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</si>
  <si>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</si>
  <si>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</si>
  <si>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</si>
  <si>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</si>
  <si>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</si>
  <si>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</si>
  <si>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</si>
  <si>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</si>
  <si>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</si>
  <si>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</si>
  <si>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</si>
  <si>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</si>
  <si>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</si>
  <si>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</si>
  <si>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</si>
  <si>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</si>
  <si>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</si>
  <si>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</si>
  <si>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</si>
  <si>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</si>
  <si>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</si>
  <si>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</si>
  <si>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</si>
  <si>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</si>
  <si>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</si>
  <si>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</si>
  <si>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</si>
  <si>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</si>
  <si>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</si>
  <si>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</si>
  <si>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</si>
  <si>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</si>
  <si>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</si>
  <si>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</si>
  <si>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</si>
  <si>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</si>
  <si>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</si>
  <si>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</si>
  <si>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</si>
  <si>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</si>
  <si>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</si>
  <si>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</si>
  <si>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</si>
  <si>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</si>
  <si>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</si>
  <si>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</si>
  <si>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</si>
  <si>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</si>
  <si>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</si>
  <si>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</si>
  <si>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</si>
  <si>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</si>
  <si>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</si>
  <si>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</si>
  <si>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</si>
  <si>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</si>
  <si>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</si>
  <si>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</si>
  <si>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</si>
  <si>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</si>
  <si>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</si>
  <si>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</si>
  <si>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</si>
  <si>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</si>
  <si>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</si>
  <si>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</si>
  <si>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</si>
  <si>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</si>
  <si>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</si>
  <si>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</si>
  <si>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</si>
  <si>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</si>
  <si>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</si>
  <si>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</si>
  <si>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</si>
  <si>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</si>
  <si>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</si>
  <si>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</si>
  <si>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</si>
  <si>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</si>
  <si>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</si>
  <si>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</si>
  <si>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</si>
  <si>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</si>
  <si>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</si>
  <si>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</si>
  <si>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</si>
  <si>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</si>
  <si>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</si>
  <si>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</si>
  <si>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</si>
  <si>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</si>
  <si>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</si>
  <si>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</si>
  <si>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</si>
  <si>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</si>
  <si>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</si>
  <si>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</si>
  <si>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</si>
  <si>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</si>
  <si>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</si>
  <si>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</si>
  <si>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</si>
  <si>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</si>
  <si>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</si>
  <si>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</si>
  <si>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</si>
  <si>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</si>
  <si>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</si>
  <si>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</si>
  <si>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</si>
  <si>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</si>
  <si>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</si>
  <si>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</si>
  <si>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</si>
  <si>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</si>
  <si>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</si>
  <si>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</si>
  <si>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</si>
  <si>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</si>
  <si>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</si>
  <si>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</si>
  <si>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</si>
  <si>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</si>
  <si>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</si>
  <si>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</si>
  <si>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</si>
  <si>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</si>
  <si>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</si>
  <si>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</si>
  <si>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</si>
  <si>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</si>
  <si>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</si>
  <si>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</si>
  <si>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</si>
  <si>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</si>
  <si>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</si>
  <si>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</si>
  <si>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</si>
  <si>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</si>
  <si>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</si>
  <si>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</si>
  <si>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</si>
  <si>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</si>
  <si>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</si>
  <si>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</si>
  <si>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</si>
  <si>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</si>
  <si>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</si>
  <si>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</si>
  <si>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</si>
  <si>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</si>
  <si>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</si>
  <si>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</si>
  <si>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</si>
  <si>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</si>
  <si>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</si>
  <si>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</si>
  <si>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</si>
  <si>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</si>
  <si>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</si>
  <si>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</si>
  <si>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</si>
  <si>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</si>
  <si>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</si>
  <si>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</si>
  <si>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</si>
  <si>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</si>
  <si>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</si>
  <si>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</si>
  <si>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</si>
  <si>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</si>
  <si>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</si>
  <si>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</si>
  <si>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</si>
  <si>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</si>
  <si>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</si>
  <si>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</si>
  <si>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</si>
  <si>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</si>
  <si>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</si>
  <si>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</si>
  <si>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</si>
  <si>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</si>
  <si>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</si>
  <si>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</si>
  <si>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</si>
  <si>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</si>
  <si>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</si>
  <si>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</si>
  <si>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</si>
  <si>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</si>
  <si>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</si>
  <si>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</si>
  <si>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</si>
  <si>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</si>
  <si>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</si>
  <si>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</si>
  <si>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</si>
  <si>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</si>
  <si>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</si>
  <si>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</si>
  <si>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</si>
  <si>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</si>
  <si>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</si>
  <si>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</si>
  <si>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</si>
  <si>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</si>
  <si>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</si>
  <si>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</si>
  <si>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</si>
  <si>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</si>
  <si>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</si>
  <si>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</si>
  <si>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</si>
  <si>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</si>
  <si>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</si>
  <si>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</si>
  <si>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</si>
  <si>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</si>
  <si>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</si>
  <si>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</si>
  <si>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</si>
  <si>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</si>
  <si>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</si>
  <si>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</si>
  <si>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</si>
  <si>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</si>
  <si>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</si>
  <si>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</si>
  <si>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</si>
  <si>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</si>
  <si>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</si>
  <si>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</si>
  <si>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</si>
  <si>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</si>
  <si>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</si>
  <si>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</si>
  <si>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</si>
  <si>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</si>
  <si>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</si>
  <si>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</si>
  <si>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</si>
  <si>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</si>
  <si>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</si>
  <si>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</si>
  <si>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</si>
  <si>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</si>
  <si>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</si>
  <si>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</si>
  <si>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</si>
  <si>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</si>
  <si>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</si>
  <si>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</si>
  <si>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</si>
  <si>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</si>
  <si>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</si>
  <si>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</si>
  <si>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</si>
  <si>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</si>
  <si>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</si>
  <si>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</si>
  <si>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</si>
  <si>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</si>
  <si>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</si>
  <si>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</si>
  <si>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</si>
  <si>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</si>
  <si>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</si>
  <si>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</si>
  <si>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</si>
  <si>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</si>
  <si>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</si>
  <si>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</si>
  <si>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</si>
  <si>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</si>
  <si>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</si>
  <si>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</si>
  <si>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</si>
  <si>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</si>
  <si>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</si>
  <si>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</si>
  <si>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</si>
  <si>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</si>
  <si>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</si>
  <si>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</si>
  <si>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</si>
  <si>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</si>
  <si>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</si>
  <si>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</si>
  <si>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</si>
  <si>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</si>
  <si>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</si>
  <si>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</si>
  <si>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</si>
  <si>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</si>
  <si>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</si>
  <si>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</si>
  <si>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</si>
  <si>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</si>
  <si>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</si>
  <si>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</si>
  <si>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</si>
  <si>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</si>
  <si>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</si>
  <si>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</si>
  <si>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</si>
  <si>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</si>
  <si>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</si>
  <si>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</si>
  <si>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</si>
  <si>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</si>
  <si>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</si>
  <si>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</si>
  <si>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</si>
  <si>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</si>
  <si>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</si>
  <si>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</si>
  <si>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</si>
  <si>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</si>
  <si>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</si>
  <si>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</si>
  <si>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</si>
  <si>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</si>
  <si>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</si>
  <si>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</si>
  <si>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</si>
  <si>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</si>
  <si>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</si>
  <si>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</si>
  <si>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</si>
  <si>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</si>
  <si>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</si>
  <si>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</si>
  <si>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</si>
  <si>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</si>
  <si>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</si>
  <si>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</si>
  <si>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</si>
  <si>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</si>
  <si>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</si>
  <si>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</si>
  <si>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</si>
  <si>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</si>
  <si>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</si>
  <si>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</si>
  <si>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</si>
  <si>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</si>
  <si>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</si>
  <si>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</si>
  <si>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</si>
  <si>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</si>
  <si>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</si>
  <si>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</si>
  <si>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</si>
  <si>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</si>
  <si>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</si>
  <si>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</si>
  <si>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</si>
  <si>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</si>
  <si>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</si>
  <si>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</si>
  <si>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</si>
  <si>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</si>
  <si>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</si>
  <si>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</si>
  <si>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</si>
  <si>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</si>
  <si>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</si>
  <si>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</si>
  <si>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</si>
  <si>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</si>
  <si>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</si>
  <si>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</si>
  <si>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</si>
  <si>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</si>
  <si>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</si>
  <si>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</si>
  <si>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</si>
  <si>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</si>
  <si>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</si>
  <si>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</si>
  <si>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</si>
  <si>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</si>
  <si>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</si>
  <si>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</si>
  <si>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</si>
  <si>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</si>
  <si>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</si>
  <si>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</si>
  <si>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</si>
  <si>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</si>
  <si>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</si>
  <si>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</si>
  <si>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</si>
  <si>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</si>
  <si>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</si>
  <si>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</si>
  <si>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</si>
  <si>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</si>
  <si>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</si>
  <si>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</si>
  <si>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</si>
  <si>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</si>
  <si>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</si>
  <si>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</si>
  <si>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</si>
  <si>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</si>
  <si>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</si>
  <si>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</si>
  <si>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</si>
  <si>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</si>
  <si>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</si>
  <si>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</si>
  <si>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</si>
  <si>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</si>
  <si>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</si>
  <si>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</si>
  <si>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</si>
  <si>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</si>
  <si>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</si>
  <si>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</si>
  <si>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</si>
  <si>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</si>
  <si>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</si>
  <si>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</si>
  <si>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</si>
  <si>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</si>
  <si>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</si>
  <si>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</si>
  <si>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</si>
  <si>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</si>
  <si>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</si>
  <si>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</si>
  <si>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</si>
  <si>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</si>
  <si>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</si>
  <si>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</si>
  <si>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</si>
  <si>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</si>
  <si>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</si>
  <si>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</si>
  <si>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</si>
  <si>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</si>
  <si>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</si>
  <si>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</si>
  <si>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</si>
  <si>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</si>
  <si>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</si>
  <si>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</si>
  <si>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</si>
  <si>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</si>
  <si>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</si>
  <si>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</si>
  <si>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</si>
  <si>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</si>
  <si>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</si>
  <si>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</si>
  <si>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</si>
  <si>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</si>
  <si>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</si>
  <si>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</si>
  <si>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</si>
  <si>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</si>
  <si>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</si>
  <si>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</si>
  <si>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</si>
  <si>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</si>
  <si>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</si>
  <si>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</si>
  <si>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</si>
  <si>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</si>
  <si>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</si>
  <si>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</si>
  <si>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</si>
  <si>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</si>
  <si>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</si>
  <si>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</si>
  <si>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</si>
  <si>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</si>
  <si>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</si>
  <si>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</si>
  <si>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</si>
  <si>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</si>
  <si>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</si>
  <si>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</si>
  <si>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</si>
  <si>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</si>
  <si>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</si>
  <si>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</si>
  <si>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</si>
  <si>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</si>
  <si>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</si>
  <si>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</si>
  <si>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</si>
  <si>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</si>
  <si>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</si>
  <si>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</si>
  <si>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</si>
  <si>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</si>
  <si>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</si>
  <si>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</si>
  <si>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</si>
  <si>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</si>
  <si>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</si>
  <si>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</si>
  <si>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</si>
  <si>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</si>
  <si>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</si>
  <si>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</si>
  <si>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</si>
  <si>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</si>
  <si>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</si>
  <si>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</si>
  <si>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</si>
  <si>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</si>
  <si>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</si>
  <si>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</si>
  <si>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</si>
  <si>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</si>
  <si>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</si>
  <si>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</si>
  <si>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</si>
  <si>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</si>
  <si>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</si>
  <si>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</si>
  <si>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</si>
  <si>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</si>
  <si>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</si>
  <si>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</si>
  <si>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</si>
  <si>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</si>
  <si>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</si>
  <si>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</si>
  <si>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</si>
  <si>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</si>
  <si>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</si>
  <si>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</si>
  <si>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</si>
  <si>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</si>
  <si>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</si>
  <si>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</si>
  <si>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</si>
  <si>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</si>
  <si>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</si>
  <si>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</si>
  <si>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</si>
  <si>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</si>
  <si>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</si>
  <si>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</si>
  <si>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</si>
  <si>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</si>
  <si>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</si>
  <si>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</si>
  <si>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</si>
  <si>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</si>
  <si>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</si>
  <si>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</si>
  <si>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</si>
  <si>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</si>
  <si>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</si>
  <si>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</si>
  <si>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</si>
  <si>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</si>
  <si>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</si>
  <si>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</si>
  <si>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</si>
  <si>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</si>
  <si>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</si>
  <si>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</si>
  <si>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</si>
  <si>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</si>
  <si>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</si>
  <si>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</si>
  <si>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</si>
  <si>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</si>
  <si>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</si>
  <si>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</si>
  <si>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</si>
  <si>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</si>
  <si>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</si>
  <si>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</si>
  <si>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</si>
  <si>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</si>
  <si>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</si>
  <si>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</si>
  <si>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</si>
  <si>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</si>
  <si>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</si>
  <si>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</si>
  <si>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</si>
  <si>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</si>
  <si>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</si>
  <si>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</si>
  <si>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</si>
  <si>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</si>
  <si>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</si>
  <si>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</si>
  <si>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</si>
  <si>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</si>
  <si>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</si>
  <si>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</si>
  <si>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</si>
  <si>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</si>
  <si>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Lanheses</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</si>
  <si>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</si>
  <si>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</si>
  <si>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</si>
  <si>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</si>
  <si>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</si>
  <si>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</si>
  <si>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</si>
  <si>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</si>
  <si>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</si>
  <si>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</si>
  <si>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</si>
  <si>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</si>
  <si>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</si>
  <si>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</si>
  <si>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</si>
  <si>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</si>
  <si>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</si>
  <si>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</si>
  <si>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</si>
  <si>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</si>
  <si>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</si>
  <si>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</si>
  <si>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</si>
  <si>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</si>
  <si>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</si>
  <si>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</si>
  <si>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</si>
  <si>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</si>
  <si>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</si>
  <si>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</si>
  <si>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</si>
  <si>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</si>
  <si>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</si>
  <si>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</si>
  <si>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</si>
  <si>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</si>
  <si>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</si>
  <si>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</si>
  <si>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</si>
  <si>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</si>
  <si>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</si>
  <si>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</si>
  <si>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</si>
  <si>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</si>
  <si>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</si>
  <si>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</si>
  <si>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</si>
  <si>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</si>
  <si>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</si>
  <si>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</si>
  <si>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</si>
  <si>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</si>
  <si>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</si>
  <si>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</si>
  <si>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</si>
  <si>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</si>
  <si>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</si>
  <si>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</si>
  <si>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</si>
  <si>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</si>
  <si>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</si>
  <si>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</si>
  <si>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</si>
  <si>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</si>
  <si>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</si>
  <si>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</si>
  <si>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</si>
  <si>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</si>
  <si>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</si>
  <si>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</si>
  <si>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</si>
  <si>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</si>
  <si>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</si>
  <si>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</si>
  <si>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</si>
  <si>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</si>
  <si>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</si>
  <si>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</si>
  <si>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</si>
  <si>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</si>
  <si>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</si>
  <si>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</si>
  <si>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</si>
  <si>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</si>
  <si>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</si>
  <si>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</si>
  <si>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</si>
  <si>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</si>
  <si>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</si>
  <si>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</si>
  <si>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</si>
  <si>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</si>
  <si>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</si>
  <si>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</si>
  <si>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</si>
  <si>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</si>
  <si>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</si>
  <si>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</si>
  <si>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</si>
  <si>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</si>
  <si>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</si>
  <si>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</si>
  <si>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</si>
  <si>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</si>
  <si>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</si>
  <si>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</si>
  <si>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</si>
  <si>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</si>
  <si>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</si>
  <si>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</si>
  <si>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</si>
  <si>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</si>
  <si>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</si>
  <si>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</si>
  <si>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</si>
  <si>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</si>
  <si>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</si>
  <si>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</si>
  <si>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</si>
  <si>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</si>
  <si>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</si>
  <si>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</si>
  <si>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</si>
  <si>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</si>
  <si>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</si>
  <si>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</si>
  <si>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</si>
  <si>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</si>
  <si>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</si>
  <si>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</si>
  <si>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</si>
  <si>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</si>
  <si>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</si>
  <si>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</si>
  <si>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</si>
  <si>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</si>
  <si>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</si>
  <si>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</si>
  <si>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</si>
  <si>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</si>
  <si>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</si>
  <si>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</si>
  <si>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</si>
  <si>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</si>
  <si>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</si>
  <si>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</si>
  <si>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</si>
  <si>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</si>
  <si>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</si>
  <si>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</si>
  <si>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</si>
  <si>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</si>
  <si>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</si>
  <si>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</si>
  <si>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</si>
  <si>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</si>
  <si>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</si>
  <si>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</si>
  <si>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</si>
  <si>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</si>
  <si>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</si>
  <si>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</si>
  <si>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</si>
  <si>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</si>
  <si>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</si>
  <si>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</si>
  <si>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</si>
  <si>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</si>
  <si>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</si>
  <si>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</si>
  <si>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</si>
  <si>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</si>
  <si>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</si>
  <si>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</si>
  <si>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</si>
  <si>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</si>
  <si>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</si>
  <si>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</si>
  <si>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</si>
  <si>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</si>
  <si>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</si>
  <si>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</si>
  <si>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</si>
  <si>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</si>
  <si>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</si>
  <si>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</si>
  <si>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</si>
  <si>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</si>
  <si>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</si>
  <si>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</si>
  <si>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</si>
  <si>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</si>
  <si>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</si>
  <si>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</si>
  <si>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</si>
  <si>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</si>
  <si>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</si>
  <si>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</si>
  <si>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</si>
  <si>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</si>
  <si>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</si>
  <si>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</si>
  <si>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</si>
  <si>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</si>
  <si>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</si>
  <si>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</si>
  <si>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</si>
  <si>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</si>
  <si>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</si>
  <si>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</si>
  <si>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</si>
  <si>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</si>
  <si>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</si>
  <si>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</si>
  <si>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</si>
  <si>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</si>
  <si>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</si>
  <si>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</si>
  <si>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</si>
  <si>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</si>
  <si>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</si>
  <si>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</si>
  <si>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</si>
  <si>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</si>
  <si>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</si>
  <si>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</si>
  <si>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</si>
  <si>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</si>
  <si>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</si>
  <si>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</si>
  <si>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</si>
  <si>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</si>
  <si>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</si>
  <si>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</si>
  <si>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</si>
  <si>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</si>
  <si>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</si>
  <si>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</si>
  <si>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</si>
  <si>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</si>
  <si>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</si>
  <si>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</si>
  <si>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</si>
  <si>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</si>
  <si>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</si>
  <si>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</si>
  <si>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</si>
  <si>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</si>
  <si>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</si>
  <si>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</si>
  <si>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</si>
  <si>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</si>
  <si>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</si>
  <si>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</si>
  <si>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</si>
  <si>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</si>
  <si>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</si>
  <si>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</si>
  <si>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</si>
  <si>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</si>
  <si>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</si>
  <si>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</si>
  <si>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</si>
  <si>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</si>
  <si>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</si>
  <si>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</si>
  <si>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</si>
  <si>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</si>
  <si>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</si>
  <si>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</si>
  <si>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</si>
  <si>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</si>
  <si>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</si>
  <si>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</si>
  <si>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</si>
  <si>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</si>
  <si>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</si>
  <si>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</si>
  <si>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</si>
  <si>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</si>
  <si>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</si>
  <si>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</si>
  <si>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</si>
  <si>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</si>
  <si>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</si>
  <si>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</si>
  <si>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</si>
  <si>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</si>
  <si>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</si>
  <si>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</si>
  <si>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</si>
  <si>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</si>
  <si>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</si>
  <si>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</si>
  <si>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</si>
  <si>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</si>
  <si>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</si>
  <si>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</si>
  <si>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</si>
  <si>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</si>
  <si>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</si>
  <si>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</si>
  <si>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</si>
  <si>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</si>
  <si>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</si>
  <si>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</si>
  <si>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</si>
  <si>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</si>
  <si>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</si>
  <si>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</si>
  <si>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</si>
  <si>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</si>
  <si>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Revision 1.31
April 17, 2026</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</si>
  <si>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</si>
  <si>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Revision 1.31 April 17, 2026</t>
  </si>
  <si>
    <t>© 2026 Responsible Minerals Initiative. All rights reserved.</t>
  </si>
  <si>
    <r>
      <t>© 2026 Responsible Minerals Initiative</t>
    </r>
    <r>
      <rPr>
        <sz val="11"/>
        <rFont val="ＭＳ ゴシック"/>
        <family val="3"/>
        <charset val="128"/>
      </rPr>
      <t>。保留所有</t>
    </r>
    <r>
      <rPr>
        <sz val="11"/>
        <rFont val="Microsoft JhengHei"/>
        <family val="2"/>
        <charset val="136"/>
      </rPr>
      <t>权利。</t>
    </r>
  </si>
  <si>
    <t>Cadmium</t>
  </si>
  <si>
    <t>Boliden Odda AS</t>
  </si>
  <si>
    <t>CID005587</t>
  </si>
  <si>
    <t>Odda</t>
  </si>
  <si>
    <t>Lead</t>
  </si>
  <si>
    <t>Aurubis AG, Hamburg</t>
  </si>
  <si>
    <t>CID005478</t>
  </si>
  <si>
    <t>Aurubis Hamburg</t>
  </si>
  <si>
    <t>Aurubis Hamburg AG</t>
  </si>
  <si>
    <t>Boliden Harjavalta Oy</t>
  </si>
  <si>
    <t>CID005593</t>
  </si>
  <si>
    <t>Harjavalta</t>
  </si>
  <si>
    <t>Boliden Kokkola Oy</t>
  </si>
  <si>
    <t>CID005595</t>
  </si>
  <si>
    <t>Kokkola</t>
  </si>
  <si>
    <t>Boliden Mineral AB (Ronnskar)</t>
  </si>
  <si>
    <t>CID005599</t>
  </si>
  <si>
    <t>CID005584</t>
  </si>
  <si>
    <t>Britannia Refined Metals Ltd. (BRM)</t>
  </si>
  <si>
    <t>CID005635</t>
  </si>
  <si>
    <t>Northfleet</t>
  </si>
  <si>
    <t>El Paso</t>
  </si>
  <si>
    <t>Freeport-McMoRan Inc. (El Paso)</t>
  </si>
  <si>
    <t>CID005407</t>
  </si>
  <si>
    <t>El Paso (refinery)</t>
  </si>
  <si>
    <t>Hosokura Metal Mining Co., Ltd.</t>
  </si>
  <si>
    <t>CID005630</t>
  </si>
  <si>
    <t>Kurihara</t>
  </si>
  <si>
    <t>Kamioka Mining &amp; Smelting Co., Ltd.</t>
  </si>
  <si>
    <t>CID005625</t>
  </si>
  <si>
    <t>Hida-shi</t>
  </si>
  <si>
    <t>Kazzinc</t>
  </si>
  <si>
    <t>Kazzinc Ltd</t>
  </si>
  <si>
    <t>CID005620</t>
  </si>
  <si>
    <t>Ust-Kamenogorsk</t>
  </si>
  <si>
    <t>East Kazakhstan Region</t>
  </si>
  <si>
    <t>KGHM Polska Miedz S.A. Oddzial Huta Miedzi, Glogow</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</si>
  <si>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</si>
  <si>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</si>
  <si>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</si>
  <si>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</si>
  <si>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</si>
  <si>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</si>
  <si>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</si>
  <si>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</si>
  <si>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</si>
  <si>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</si>
  <si>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</si>
  <si>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</si>
  <si>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Toho Chigrishima Refinery Co., Ltd.</t>
  </si>
  <si>
    <t>CID005628</t>
  </si>
  <si>
    <t>Toyota</t>
  </si>
  <si>
    <t>Jingmen GEM Co., Ltd.</t>
  </si>
  <si>
    <t>CID005386</t>
  </si>
  <si>
    <t>Jingmen</t>
  </si>
  <si>
    <t>Molybdenum</t>
  </si>
  <si>
    <t>Anglo American (Los Bronces)</t>
  </si>
  <si>
    <t>CID005484</t>
  </si>
  <si>
    <t>Bagdad</t>
  </si>
  <si>
    <t>Freeport-McMoRan Inc. (Bagdad)</t>
  </si>
  <si>
    <t>CID005471</t>
  </si>
  <si>
    <t>Buenavista del Cobre (former Cananea)</t>
  </si>
  <si>
    <t>Buenavista del Cobre S.A.</t>
  </si>
  <si>
    <t>CID005565</t>
  </si>
  <si>
    <t>Cananea</t>
  </si>
  <si>
    <t>Cadia Valley Operations</t>
  </si>
  <si>
    <t>CID005562</t>
  </si>
  <si>
    <t>Orange</t>
  </si>
  <si>
    <t>Caserones</t>
  </si>
  <si>
    <t>SCM Minera Lumina Copper (Caserones)</t>
  </si>
  <si>
    <t>CID005547</t>
  </si>
  <si>
    <t>Copiapo</t>
  </si>
  <si>
    <t>Cerro Verde I Leach Pad</t>
  </si>
  <si>
    <t>Sociedad Minera Cerro Verde S.A.</t>
  </si>
  <si>
    <t>CID005398</t>
  </si>
  <si>
    <t>Chuquicamata Refinery</t>
  </si>
  <si>
    <t>Division Chuquicamata</t>
  </si>
  <si>
    <t>CID005542</t>
  </si>
  <si>
    <t>Calama</t>
  </si>
  <si>
    <t>Complejo Industrial Molynor S.A.</t>
  </si>
  <si>
    <t>CID005546</t>
  </si>
  <si>
    <t>Mejillones</t>
  </si>
  <si>
    <t>División Chuquicamata</t>
  </si>
  <si>
    <t>Division El Teniente</t>
  </si>
  <si>
    <t>CID005540</t>
  </si>
  <si>
    <t>Rancagua</t>
  </si>
  <si>
    <t>División El Teniente</t>
  </si>
  <si>
    <t>Division Salvador</t>
  </si>
  <si>
    <t>CID005548</t>
  </si>
  <si>
    <t>El Salvador</t>
  </si>
  <si>
    <t>División Salvador</t>
  </si>
  <si>
    <t>El Teniente</t>
  </si>
  <si>
    <t>Freeport-McMoRan Inc. (Fort Madison)</t>
  </si>
  <si>
    <t>CID005556</t>
  </si>
  <si>
    <t>Fort Madison</t>
  </si>
  <si>
    <t>Freeport-McMoRan Inc. (Rotterdam)</t>
  </si>
  <si>
    <t>CID005557</t>
  </si>
  <si>
    <t>Botlek</t>
  </si>
  <si>
    <t>Rotterdam</t>
  </si>
  <si>
    <t>Freeport-McMoRan Inc. (Sierrita)</t>
  </si>
  <si>
    <t>CID005472</t>
  </si>
  <si>
    <t>Green Valley</t>
  </si>
  <si>
    <t>Freeport-McMoRan Inc. (Stowmarket)</t>
  </si>
  <si>
    <t>CID005558</t>
  </si>
  <si>
    <t>Stowmarket</t>
  </si>
  <si>
    <t>Kennecott Utah Copper LLC</t>
  </si>
  <si>
    <t>CID005531</t>
  </si>
  <si>
    <t>Salt Lake City</t>
  </si>
  <si>
    <t>Los Bronces</t>
  </si>
  <si>
    <t>Minera Centinela</t>
  </si>
  <si>
    <t>CID005534</t>
  </si>
  <si>
    <t>Sierra Gorda</t>
  </si>
  <si>
    <t>Minera Escondida Limitada</t>
  </si>
  <si>
    <t>CID005532</t>
  </si>
  <si>
    <t>Minera Mexico S.A. de C.V</t>
  </si>
  <si>
    <t>Minera Spence Limitada</t>
  </si>
  <si>
    <t>CID005533</t>
  </si>
  <si>
    <t>Molymet Belgium NV</t>
  </si>
  <si>
    <t>CID005545</t>
  </si>
  <si>
    <t>Gent</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</si>
  <si>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</si>
  <si>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</si>
  <si>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</si>
  <si>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</si>
  <si>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</si>
  <si>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</si>
  <si>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</si>
  <si>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</si>
  <si>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</si>
  <si>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</si>
  <si>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Toquepala</t>
  </si>
  <si>
    <t>Unidad La Caridad</t>
  </si>
  <si>
    <t>CID005539</t>
  </si>
  <si>
    <t>Villa Hidalgo</t>
  </si>
  <si>
    <t>CID005482</t>
  </si>
  <si>
    <t>CID005591</t>
  </si>
  <si>
    <t>CID005601</t>
  </si>
  <si>
    <t>Glencore Nikkelverk AS</t>
  </si>
  <si>
    <t>CID005617</t>
  </si>
  <si>
    <t>Kristiansand</t>
  </si>
  <si>
    <t>CID005481</t>
  </si>
  <si>
    <t>CID005592</t>
  </si>
  <si>
    <t>CID005600</t>
  </si>
  <si>
    <t>CID005616</t>
  </si>
  <si>
    <t>Rhenium</t>
  </si>
  <si>
    <t>CID005402</t>
  </si>
  <si>
    <t>CID005404</t>
  </si>
  <si>
    <t>CID005618</t>
  </si>
  <si>
    <t>Selenium</t>
  </si>
  <si>
    <t>CID005479</t>
  </si>
  <si>
    <t>ARGET SAC</t>
  </si>
  <si>
    <t>CID005523</t>
  </si>
  <si>
    <t>CID005477</t>
  </si>
  <si>
    <t>CID005590</t>
  </si>
  <si>
    <t>CID005596</t>
  </si>
  <si>
    <t>CID005586</t>
  </si>
  <si>
    <t>CID005636</t>
  </si>
  <si>
    <t>Coimpa Industrial LTDA</t>
  </si>
  <si>
    <t>CID005655</t>
  </si>
  <si>
    <t>Manaus</t>
  </si>
  <si>
    <t>CID005615</t>
  </si>
  <si>
    <t>CID005621</t>
  </si>
  <si>
    <t>CID005400</t>
  </si>
  <si>
    <t>Naoshima Smelter &amp; Refinery</t>
  </si>
  <si>
    <t>CID005395</t>
  </si>
  <si>
    <t>Naoshima-cho</t>
  </si>
  <si>
    <t>CID005638</t>
  </si>
  <si>
    <t>Tellurium</t>
  </si>
  <si>
    <t>CID005480</t>
  </si>
  <si>
    <t>CID005409</t>
  </si>
  <si>
    <t>Akita Zinc Co., Ltd.</t>
  </si>
  <si>
    <t>CID005629</t>
  </si>
  <si>
    <t>Iijima</t>
  </si>
  <si>
    <t>Annaka Smelter and Refinery</t>
  </si>
  <si>
    <t>CID005627</t>
  </si>
  <si>
    <t>Annaka</t>
  </si>
  <si>
    <t>Asturiana de Zinc, S.A.U.</t>
  </si>
  <si>
    <t>CID005634</t>
  </si>
  <si>
    <t>Castrillón</t>
  </si>
  <si>
    <t>Principado de Asturias</t>
  </si>
  <si>
    <t>Aurubis AG, Luenen</t>
  </si>
  <si>
    <t>CID005536</t>
  </si>
  <si>
    <t>Luenen</t>
  </si>
  <si>
    <t>Aurubis Beerse</t>
  </si>
  <si>
    <t>CID005569</t>
  </si>
  <si>
    <t>Beerse</t>
  </si>
  <si>
    <t>Aurubis Beerse N.V.</t>
  </si>
  <si>
    <t>CID005588</t>
  </si>
  <si>
    <t>CID005597</t>
  </si>
  <si>
    <t>CID005541</t>
  </si>
  <si>
    <t>Boliden Odda</t>
  </si>
  <si>
    <t>CID004502</t>
  </si>
  <si>
    <t>CID005564</t>
  </si>
  <si>
    <t>Canadian Electrolytic Zinc Limited</t>
  </si>
  <si>
    <t>CID005640</t>
  </si>
  <si>
    <t>Salaberry-de-Valleyfield</t>
  </si>
  <si>
    <t>Hachinohe Smelting Co., Ltd.</t>
  </si>
  <si>
    <t>CID005623</t>
  </si>
  <si>
    <t>Hachinohe-shi</t>
  </si>
  <si>
    <t>Hikoshima Smelting Co., Ltd.</t>
  </si>
  <si>
    <t>CID005626</t>
  </si>
  <si>
    <t>Shimonoseki-shi</t>
  </si>
  <si>
    <t>CID005624</t>
  </si>
  <si>
    <t>CID005622</t>
  </si>
  <si>
    <t>lndustrial Minera Mexico, S.A. de C.V. - Refineria Electrolitica de Zinc</t>
  </si>
  <si>
    <t>CID005560</t>
  </si>
  <si>
    <t>Colonia Morales</t>
  </si>
  <si>
    <t>Metalurgica de Cobre S.A. de C.V. (Unidad Planta Metalurgica)</t>
  </si>
  <si>
    <t>CID005538</t>
  </si>
  <si>
    <t>Nacazari</t>
  </si>
  <si>
    <t>Nexa Recursos Minerais S.A. (Juiz de Fora)</t>
  </si>
  <si>
    <t>CID005646</t>
  </si>
  <si>
    <t>Juiz de Fora</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</si>
  <si>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</si>
  <si>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</si>
  <si>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</si>
  <si>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</si>
  <si>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</si>
  <si>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</si>
  <si>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</si>
  <si>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</si>
  <si>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</si>
  <si>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</si>
  <si>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</si>
  <si>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</si>
  <si>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</si>
  <si>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</si>
  <si>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</si>
  <si>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Nyrstar Hobart PTY Ltd.</t>
  </si>
  <si>
    <t>CID005575</t>
  </si>
  <si>
    <t>Hobart</t>
  </si>
  <si>
    <t>Trail Operations</t>
  </si>
  <si>
    <t>CID005549</t>
  </si>
  <si>
    <t>Trail</t>
  </si>
  <si>
    <t>1. Update to ISO short names for countries, states / provinces
2. Corrected date input issue on Declaration tab
3. Updates to Smelter Reference List and Standard Smelter List</t>
  </si>
  <si>
    <t>BOLIVIA, PLURINATIONAL STATE OF</t>
  </si>
  <si>
    <t>IRAN, ISLAMIC REPUBLIC OF</t>
  </si>
  <si>
    <t>KOREA, DEMOCRATIC PEOPLE'S REPUBLIC OF</t>
  </si>
  <si>
    <t>MICRONESIA, FEDERATED STATES OF</t>
  </si>
  <si>
    <t>NETHERLANDS, KINGDOM OF THE</t>
  </si>
  <si>
    <t>TÜRKİYE</t>
  </si>
  <si>
    <t>VENEZUELA, BOLIVARIAN REPUBLIC OF</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</si>
  <si>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</si>
  <si>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</si>
  <si>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</si>
  <si>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</si>
  <si>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</si>
  <si>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</si>
  <si>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</si>
  <si>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</si>
  <si>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</si>
  <si>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</si>
  <si>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</si>
  <si>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</si>
  <si>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</si>
  <si>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</si>
  <si>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</si>
  <si>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</si>
  <si>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</si>
  <si>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</si>
  <si>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</si>
  <si>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</si>
  <si>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</si>
  <si>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</si>
  <si>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</si>
  <si>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</si>
  <si>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</si>
  <si>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</si>
  <si>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</si>
  <si>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</si>
  <si>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</si>
  <si>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</si>
  <si>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</si>
  <si>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</si>
  <si>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</si>
  <si>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</si>
  <si>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</si>
  <si>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</si>
  <si>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</si>
  <si>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</si>
  <si>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</si>
  <si>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</si>
  <si>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</si>
  <si>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</si>
  <si>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</si>
  <si>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</si>
  <si>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</si>
  <si>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</si>
  <si>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</si>
  <si>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</si>
  <si>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</si>
  <si>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</si>
  <si>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</si>
  <si>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</si>
  <si>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</si>
  <si>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</si>
  <si>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</si>
  <si>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</si>
  <si>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</si>
  <si>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</si>
  <si>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</si>
  <si>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</si>
  <si>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</si>
  <si>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</si>
  <si>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</si>
  <si>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</si>
  <si>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</si>
  <si>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</si>
  <si>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</si>
  <si>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</si>
  <si>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</si>
  <si>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</si>
  <si>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</si>
  <si>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</si>
  <si>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</si>
  <si>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</si>
  <si>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</si>
  <si>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</si>
  <si>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</si>
  <si>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</si>
  <si>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</si>
  <si>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</si>
  <si>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</si>
  <si>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</si>
  <si>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</si>
  <si>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Cuando Cubango</t>
  </si>
  <si>
    <t>AOCuando Cubango</t>
  </si>
  <si>
    <t>AOCunene</t>
  </si>
  <si>
    <t>Cuanza-Norte</t>
  </si>
  <si>
    <t>AOCuanza-Norte</t>
  </si>
  <si>
    <t>Cuanza-Sul</t>
  </si>
  <si>
    <t>AOCuanza-Sul</t>
  </si>
  <si>
    <t>AOHuambo</t>
  </si>
  <si>
    <t>AOHuíla</t>
  </si>
  <si>
    <t>Lunda-Norte</t>
  </si>
  <si>
    <t>AOLunda-Norte</t>
  </si>
  <si>
    <t>Lunda-Sul</t>
  </si>
  <si>
    <t>AOLunda-Sul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</si>
  <si>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</si>
  <si>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</si>
  <si>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</si>
  <si>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</si>
  <si>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</si>
  <si>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</si>
  <si>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</si>
  <si>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</si>
  <si>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</si>
  <si>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</si>
  <si>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</si>
  <si>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</si>
  <si>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</si>
  <si>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</si>
  <si>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</si>
  <si>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</si>
  <si>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</si>
  <si>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</si>
  <si>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</si>
  <si>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</si>
  <si>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</si>
  <si>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</si>
  <si>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</si>
  <si>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</si>
  <si>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</si>
  <si>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</si>
  <si>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</si>
  <si>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</si>
  <si>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</si>
  <si>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</si>
  <si>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</si>
  <si>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</si>
  <si>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</si>
  <si>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</si>
  <si>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</si>
  <si>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</si>
  <si>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</si>
  <si>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</si>
  <si>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</si>
  <si>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</si>
  <si>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</si>
  <si>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</si>
  <si>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</si>
  <si>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</si>
  <si>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</si>
  <si>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</si>
  <si>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</si>
  <si>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</si>
  <si>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</si>
  <si>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</si>
  <si>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</si>
  <si>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</si>
  <si>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</si>
  <si>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</si>
  <si>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</si>
  <si>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</si>
  <si>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</si>
  <si>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</si>
  <si>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</si>
  <si>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</si>
  <si>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</si>
  <si>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</si>
  <si>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</si>
  <si>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</si>
  <si>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</si>
  <si>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</si>
  <si>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</si>
  <si>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</si>
  <si>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</si>
  <si>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</si>
  <si>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</si>
  <si>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</si>
  <si>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</si>
  <si>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</si>
  <si>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</si>
  <si>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</si>
  <si>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</si>
  <si>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</si>
  <si>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</si>
  <si>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</si>
  <si>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</si>
  <si>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</si>
  <si>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AZLerik</t>
  </si>
  <si>
    <t>AZMasallı</t>
  </si>
  <si>
    <t>AZNeftçala</t>
  </si>
  <si>
    <t>AZOğuz</t>
  </si>
  <si>
    <t>AZQəbələ</t>
  </si>
  <si>
    <t>AZQax</t>
  </si>
  <si>
    <t>AZQazax</t>
  </si>
  <si>
    <t>AZQuba</t>
  </si>
  <si>
    <t>AZQubadlı</t>
  </si>
  <si>
    <t>AZQobustan</t>
  </si>
  <si>
    <t>AZQusar</t>
  </si>
  <si>
    <t>AZSabirabad</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</si>
  <si>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</si>
  <si>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</si>
  <si>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</si>
  <si>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</si>
  <si>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</si>
  <si>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</si>
  <si>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</si>
  <si>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</si>
  <si>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</si>
  <si>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</si>
  <si>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</si>
  <si>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</si>
  <si>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</si>
  <si>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</si>
  <si>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</si>
  <si>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</si>
  <si>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AZZəngilan</t>
  </si>
  <si>
    <t>AZZaqatala</t>
  </si>
  <si>
    <t>AZZərdab</t>
  </si>
  <si>
    <t>AZNaxçıvan</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</si>
  <si>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</si>
  <si>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</si>
  <si>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</si>
  <si>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</si>
  <si>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</si>
  <si>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</si>
  <si>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</si>
  <si>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</si>
  <si>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</si>
  <si>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</si>
  <si>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</si>
  <si>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</si>
  <si>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BBSaint George</t>
  </si>
  <si>
    <t>BBSaint James</t>
  </si>
  <si>
    <t>BBSaint John</t>
  </si>
  <si>
    <t>BBSaint Joseph</t>
  </si>
  <si>
    <t>BBSaint Lucy</t>
  </si>
  <si>
    <t>BBSaint Michael</t>
  </si>
  <si>
    <t>BBSaint Peter</t>
  </si>
  <si>
    <t>BBSaint Philip</t>
  </si>
  <si>
    <t>BBSaint Thomas</t>
  </si>
  <si>
    <t>Barishal</t>
  </si>
  <si>
    <t>BDBarishal</t>
  </si>
  <si>
    <t>BDBarguna</t>
  </si>
  <si>
    <t>BDBhola</t>
  </si>
  <si>
    <t>BDJhalakathi</t>
  </si>
  <si>
    <t>BDPirojpur</t>
  </si>
  <si>
    <t>BDPatuakhali</t>
  </si>
  <si>
    <t>Chattogram</t>
  </si>
  <si>
    <t>BDChattogram</t>
  </si>
  <si>
    <t>BDBandarban</t>
  </si>
  <si>
    <t>BDBrahmanbaria</t>
  </si>
  <si>
    <t>Cumilla</t>
  </si>
  <si>
    <t>BDCumilla</t>
  </si>
  <si>
    <t>BDChandpur</t>
  </si>
  <si>
    <t>BDCox's Bazar</t>
  </si>
  <si>
    <t>BDFeni</t>
  </si>
  <si>
    <t>BDKhagrachhari</t>
  </si>
  <si>
    <t>BDLakshmipur</t>
  </si>
  <si>
    <t>BDNoakhali</t>
  </si>
  <si>
    <t>BDRangamati</t>
  </si>
  <si>
    <t>BDDhaka</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</si>
  <si>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</si>
  <si>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</si>
  <si>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</si>
  <si>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</si>
  <si>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</si>
  <si>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</si>
  <si>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</si>
  <si>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</si>
  <si>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</si>
  <si>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</si>
  <si>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</si>
  <si>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</si>
  <si>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</si>
  <si>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</si>
  <si>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</si>
  <si>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Jashore</t>
  </si>
  <si>
    <t>BDJashore</t>
  </si>
  <si>
    <t>BDJhenaidah</t>
  </si>
  <si>
    <t>BDKushtia</t>
  </si>
  <si>
    <t>BDMagura</t>
  </si>
  <si>
    <t>BDMeherpur</t>
  </si>
  <si>
    <t>BDNarail</t>
  </si>
  <si>
    <t>BDSatkhira</t>
  </si>
  <si>
    <t>BDRajshahi</t>
  </si>
  <si>
    <t>Bogura</t>
  </si>
  <si>
    <t>BDBogura</t>
  </si>
  <si>
    <t>BDJoypurhat</t>
  </si>
  <si>
    <t>BDNatore</t>
  </si>
  <si>
    <t>BDChapai Nawabganj</t>
  </si>
  <si>
    <t>BDNaogaon</t>
  </si>
  <si>
    <t>BDPabna</t>
  </si>
  <si>
    <t>BDSirajganj</t>
  </si>
  <si>
    <t>BDRangpur</t>
  </si>
  <si>
    <t>BDDinajpur</t>
  </si>
  <si>
    <t>BDGaibandha</t>
  </si>
  <si>
    <t>BDKurigram</t>
  </si>
  <si>
    <t>BDLalmonirhat</t>
  </si>
  <si>
    <t>BDNilphamari</t>
  </si>
  <si>
    <t>BDPanchagarh</t>
  </si>
  <si>
    <t>BDThakurgaon</t>
  </si>
  <si>
    <t>BDSylhet</t>
  </si>
  <si>
    <t>BDHabiganj</t>
  </si>
  <si>
    <t>BDMoulvibazar</t>
  </si>
  <si>
    <t>BDSunamganj</t>
  </si>
  <si>
    <t>BDMymensingh</t>
  </si>
  <si>
    <t>BDJamalpur</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</si>
  <si>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</si>
  <si>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</si>
  <si>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</si>
  <si>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</si>
  <si>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</si>
  <si>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</si>
  <si>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</si>
  <si>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</si>
  <si>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</si>
  <si>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</si>
  <si>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</si>
  <si>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</si>
  <si>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</si>
  <si>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</si>
  <si>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</si>
  <si>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</si>
  <si>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</si>
  <si>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</si>
  <si>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</si>
  <si>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</si>
  <si>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</si>
  <si>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</si>
  <si>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</si>
  <si>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</si>
  <si>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</si>
  <si>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</si>
  <si>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</si>
  <si>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</si>
  <si>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</si>
  <si>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</si>
  <si>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</si>
  <si>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</si>
  <si>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</si>
  <si>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</si>
  <si>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</si>
  <si>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</si>
  <si>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</si>
  <si>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</si>
  <si>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</si>
  <si>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</si>
  <si>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</si>
  <si>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</si>
  <si>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</si>
  <si>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</si>
  <si>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</si>
  <si>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</si>
  <si>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</si>
  <si>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</si>
  <si>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</si>
  <si>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</si>
  <si>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</si>
  <si>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</si>
  <si>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</si>
  <si>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</si>
  <si>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</si>
  <si>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</si>
  <si>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</si>
  <si>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</si>
  <si>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</si>
  <si>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</si>
  <si>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</si>
  <si>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</si>
  <si>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</si>
  <si>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</si>
  <si>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</si>
  <si>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</si>
  <si>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</si>
  <si>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</si>
  <si>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</si>
  <si>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</si>
  <si>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</si>
  <si>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</si>
  <si>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</si>
  <si>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</si>
  <si>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</si>
  <si>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</si>
  <si>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</si>
  <si>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</si>
  <si>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</si>
  <si>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</si>
  <si>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</si>
  <si>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</si>
  <si>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</si>
  <si>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</si>
  <si>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</si>
  <si>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</si>
  <si>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</si>
  <si>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</si>
  <si>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</si>
  <si>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</si>
  <si>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</si>
  <si>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</si>
  <si>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</si>
  <si>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</si>
  <si>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</si>
  <si>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</si>
  <si>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</si>
  <si>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</si>
  <si>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</si>
  <si>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</si>
  <si>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</si>
  <si>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</si>
  <si>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</si>
  <si>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</si>
  <si>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</si>
  <si>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</si>
  <si>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</si>
  <si>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</si>
  <si>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</si>
  <si>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</si>
  <si>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</si>
  <si>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</si>
  <si>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</si>
  <si>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</si>
  <si>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</si>
  <si>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</si>
  <si>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</si>
  <si>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</si>
  <si>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</si>
  <si>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</si>
  <si>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</si>
  <si>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</si>
  <si>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</si>
  <si>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</si>
  <si>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</si>
  <si>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</si>
  <si>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</si>
  <si>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</si>
  <si>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</si>
  <si>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</si>
  <si>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</si>
  <si>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</si>
  <si>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</si>
  <si>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</si>
  <si>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</si>
  <si>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</si>
  <si>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</si>
  <si>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</si>
  <si>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</si>
  <si>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</si>
  <si>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</si>
  <si>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</si>
  <si>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</si>
  <si>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</si>
  <si>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</si>
  <si>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</si>
  <si>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</si>
  <si>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</si>
  <si>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</si>
  <si>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</si>
  <si>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</si>
  <si>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</si>
  <si>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</si>
  <si>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</si>
  <si>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</si>
  <si>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</si>
  <si>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</si>
  <si>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</si>
  <si>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</si>
  <si>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</si>
  <si>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</si>
  <si>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</si>
  <si>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</si>
  <si>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</si>
  <si>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</si>
  <si>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</si>
  <si>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</si>
  <si>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</si>
  <si>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</si>
  <si>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</si>
  <si>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</si>
  <si>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</si>
  <si>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</si>
  <si>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</si>
  <si>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</si>
  <si>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</si>
  <si>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</si>
  <si>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</si>
  <si>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</si>
  <si>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</si>
  <si>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</si>
  <si>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</si>
  <si>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</si>
  <si>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</si>
  <si>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</si>
  <si>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</si>
  <si>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</si>
  <si>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</si>
  <si>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</si>
  <si>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</si>
  <si>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</si>
  <si>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</si>
  <si>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</si>
  <si>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</si>
  <si>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</si>
  <si>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</si>
  <si>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</si>
  <si>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</si>
  <si>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</si>
  <si>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</si>
  <si>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</si>
  <si>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</si>
  <si>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</si>
  <si>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</si>
  <si>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</si>
  <si>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</si>
  <si>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</si>
  <si>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</si>
  <si>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</si>
  <si>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</si>
  <si>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</si>
  <si>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</si>
  <si>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</si>
  <si>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</si>
  <si>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</si>
  <si>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</si>
  <si>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</si>
  <si>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</si>
  <si>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</si>
  <si>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</si>
  <si>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</si>
  <si>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</si>
  <si>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</si>
  <si>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</si>
  <si>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</si>
  <si>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</si>
  <si>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</si>
  <si>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</si>
  <si>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Pema Gatshel</t>
  </si>
  <si>
    <t>BTPema 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</si>
  <si>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</si>
  <si>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</si>
  <si>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</si>
  <si>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</si>
  <si>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</si>
  <si>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</si>
  <si>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</si>
  <si>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</si>
  <si>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</si>
  <si>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</si>
  <si>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</si>
  <si>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</si>
  <si>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</si>
  <si>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</si>
  <si>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</si>
  <si>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</si>
  <si>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</si>
  <si>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</si>
  <si>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</si>
  <si>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</si>
  <si>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</si>
  <si>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</si>
  <si>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</si>
  <si>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</si>
  <si>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</si>
  <si>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</si>
  <si>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</si>
  <si>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</si>
  <si>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</si>
  <si>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</si>
  <si>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Hrodzyenskaya voblasts'</t>
  </si>
  <si>
    <t>BYHrodzyenskaya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</si>
  <si>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</si>
  <si>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</si>
  <si>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</si>
  <si>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</si>
  <si>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</si>
  <si>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</si>
  <si>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</si>
  <si>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</si>
  <si>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</si>
  <si>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</si>
  <si>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</si>
  <si>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</si>
  <si>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</si>
  <si>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</si>
  <si>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</si>
  <si>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</si>
  <si>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</si>
  <si>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</si>
  <si>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</si>
  <si>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</si>
  <si>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</si>
  <si>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</si>
  <si>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</si>
  <si>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</si>
  <si>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</si>
  <si>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</si>
  <si>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</si>
  <si>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</si>
  <si>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</si>
  <si>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</si>
  <si>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</si>
  <si>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</si>
  <si>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</si>
  <si>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</si>
  <si>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</si>
  <si>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</si>
  <si>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</si>
  <si>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</si>
  <si>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</si>
  <si>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</si>
  <si>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</si>
  <si>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</si>
  <si>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</si>
  <si>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</si>
  <si>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</si>
  <si>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</si>
  <si>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</si>
  <si>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</si>
  <si>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</si>
  <si>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</si>
  <si>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</si>
  <si>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</si>
  <si>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</si>
  <si>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</si>
  <si>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</si>
  <si>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</si>
  <si>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</si>
  <si>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</si>
  <si>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</si>
  <si>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</si>
  <si>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</si>
  <si>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</si>
  <si>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</si>
  <si>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</si>
  <si>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</si>
  <si>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</si>
  <si>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</si>
  <si>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</si>
  <si>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</si>
  <si>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</si>
  <si>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</si>
  <si>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</si>
  <si>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</si>
  <si>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</si>
  <si>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</si>
  <si>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</si>
  <si>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</si>
  <si>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</si>
  <si>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</si>
  <si>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</si>
  <si>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</si>
  <si>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</si>
  <si>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</si>
  <si>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</si>
  <si>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</si>
  <si>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</si>
  <si>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</si>
  <si>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</si>
  <si>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</si>
  <si>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</si>
  <si>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</si>
  <si>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</si>
  <si>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</si>
  <si>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</si>
  <si>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</si>
  <si>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</si>
  <si>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</si>
  <si>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</si>
  <si>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</si>
  <si>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</si>
  <si>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</si>
  <si>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</si>
  <si>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</si>
  <si>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</si>
  <si>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</si>
  <si>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</si>
  <si>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</si>
  <si>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</si>
  <si>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</si>
  <si>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</si>
  <si>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</si>
  <si>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</si>
  <si>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</si>
  <si>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</si>
  <si>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</si>
  <si>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</si>
  <si>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</si>
  <si>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</si>
  <si>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</si>
  <si>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</si>
  <si>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</si>
  <si>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</si>
  <si>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</si>
  <si>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</si>
  <si>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</si>
  <si>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</si>
  <si>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</si>
  <si>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</si>
  <si>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</si>
  <si>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</si>
  <si>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</si>
  <si>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</si>
  <si>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</si>
  <si>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</si>
  <si>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</si>
  <si>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</si>
  <si>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</si>
  <si>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</si>
  <si>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</si>
  <si>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</si>
  <si>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</si>
  <si>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</si>
  <si>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</si>
  <si>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</si>
  <si>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</si>
  <si>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</si>
  <si>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</si>
  <si>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</si>
  <si>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</si>
  <si>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</si>
  <si>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</si>
  <si>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</si>
  <si>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</si>
  <si>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</si>
  <si>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</si>
  <si>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</si>
  <si>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</si>
  <si>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</si>
  <si>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</si>
  <si>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</si>
  <si>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</si>
  <si>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</si>
  <si>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</si>
  <si>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</si>
  <si>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</si>
  <si>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</si>
  <si>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</si>
  <si>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</si>
  <si>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</si>
  <si>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</si>
  <si>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</si>
  <si>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</si>
  <si>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</si>
  <si>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</si>
  <si>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CMCentre</t>
  </si>
  <si>
    <t>CMFar North</t>
  </si>
  <si>
    <t>CMExtrême-Nord</t>
  </si>
  <si>
    <t>CMEast</t>
  </si>
  <si>
    <t>CMEst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</si>
  <si>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</si>
  <si>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</si>
  <si>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</si>
  <si>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</si>
  <si>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</si>
  <si>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</si>
  <si>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</si>
  <si>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</si>
  <si>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</si>
  <si>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</si>
  <si>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</si>
  <si>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</si>
  <si>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</si>
  <si>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</si>
  <si>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</si>
  <si>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</si>
  <si>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</si>
  <si>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</si>
  <si>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</si>
  <si>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</si>
  <si>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</si>
  <si>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</si>
  <si>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</si>
  <si>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</si>
  <si>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</si>
  <si>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</si>
  <si>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</si>
  <si>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</si>
  <si>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</si>
  <si>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</si>
  <si>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</si>
  <si>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</si>
  <si>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</si>
  <si>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</si>
  <si>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</si>
  <si>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</si>
  <si>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Ningxia Huizu Zizhiqu</t>
  </si>
  <si>
    <t>CNNingxia Huizu Zizhiqu</t>
  </si>
  <si>
    <t>CNXinjiang Uygur Zizhiqu</t>
  </si>
  <si>
    <t>CNXizang Zizhiqu</t>
  </si>
  <si>
    <t>CNHong Kong SAR (see also separate country code entry under HK)</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</si>
  <si>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</si>
  <si>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</si>
  <si>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</si>
  <si>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</si>
  <si>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</si>
  <si>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</si>
  <si>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</si>
  <si>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</si>
  <si>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COAmazonas</t>
  </si>
  <si>
    <t>COAntioquia</t>
  </si>
  <si>
    <t>COArauca</t>
  </si>
  <si>
    <t>COAtlántico</t>
  </si>
  <si>
    <t>COBolívar</t>
  </si>
  <si>
    <t>COBoyacá</t>
  </si>
  <si>
    <t>COCaldas</t>
  </si>
  <si>
    <t>COCaquetá</t>
  </si>
  <si>
    <t>COCasanare</t>
  </si>
  <si>
    <t>COCauca</t>
  </si>
  <si>
    <t>COCesar</t>
  </si>
  <si>
    <t>COChocó</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</si>
  <si>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</si>
  <si>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</si>
  <si>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</si>
  <si>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</si>
  <si>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</si>
  <si>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</si>
  <si>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</si>
  <si>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</si>
  <si>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</si>
  <si>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</si>
  <si>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</si>
  <si>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</si>
  <si>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</si>
  <si>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</si>
  <si>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</si>
  <si>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</si>
  <si>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</si>
  <si>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</si>
  <si>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</si>
  <si>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</si>
  <si>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</si>
  <si>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</si>
  <si>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</si>
  <si>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</si>
  <si>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</si>
  <si>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</si>
  <si>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</si>
  <si>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</si>
  <si>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</si>
  <si>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</si>
  <si>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</si>
  <si>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</si>
  <si>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</si>
  <si>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</si>
  <si>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</si>
  <si>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</si>
  <si>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</si>
  <si>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</si>
  <si>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</si>
  <si>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</si>
  <si>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</si>
  <si>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</si>
  <si>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</si>
  <si>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</si>
  <si>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</si>
  <si>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</si>
  <si>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</si>
  <si>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</si>
  <si>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</si>
  <si>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</si>
  <si>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</si>
  <si>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</si>
  <si>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</si>
  <si>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</si>
  <si>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</si>
  <si>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CVSanta Catarina</t>
  </si>
  <si>
    <t>CVSanta Catarina do Fogo</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</si>
  <si>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</si>
  <si>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</si>
  <si>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</si>
  <si>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</si>
  <si>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</si>
  <si>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</si>
  <si>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</si>
  <si>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</si>
  <si>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</si>
  <si>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</si>
  <si>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</si>
  <si>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</si>
  <si>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</si>
  <si>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</si>
  <si>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</si>
  <si>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</si>
  <si>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</si>
  <si>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</si>
  <si>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</si>
  <si>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</si>
  <si>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</si>
  <si>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</si>
  <si>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</si>
  <si>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</si>
  <si>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</si>
  <si>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</si>
  <si>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</si>
  <si>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</si>
  <si>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</si>
  <si>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</si>
  <si>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</si>
  <si>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</si>
  <si>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</si>
  <si>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</si>
  <si>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</si>
  <si>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</si>
  <si>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</si>
  <si>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</si>
  <si>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</si>
  <si>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</si>
  <si>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</si>
  <si>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</si>
  <si>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</si>
  <si>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</si>
  <si>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</si>
  <si>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</si>
  <si>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</si>
  <si>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</si>
  <si>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</si>
  <si>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</si>
  <si>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</si>
  <si>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</si>
  <si>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</si>
  <si>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</si>
  <si>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</si>
  <si>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</si>
  <si>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</si>
  <si>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</si>
  <si>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</si>
  <si>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</si>
  <si>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</si>
  <si>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</si>
  <si>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</si>
  <si>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</si>
  <si>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</si>
  <si>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</si>
  <si>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</si>
  <si>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</si>
  <si>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</si>
  <si>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</si>
  <si>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</si>
  <si>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</si>
  <si>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</si>
  <si>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</si>
  <si>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</si>
  <si>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</si>
  <si>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</si>
  <si>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</si>
  <si>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</si>
  <si>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</si>
  <si>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</si>
  <si>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</si>
  <si>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</si>
  <si>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</si>
  <si>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</si>
  <si>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</si>
  <si>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</si>
  <si>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</si>
  <si>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</si>
  <si>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</si>
  <si>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</si>
  <si>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</si>
  <si>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</si>
  <si>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</si>
  <si>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</si>
  <si>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</si>
  <si>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</si>
  <si>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</si>
  <si>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</si>
  <si>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</si>
  <si>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</si>
  <si>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</si>
  <si>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</si>
  <si>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</si>
  <si>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</si>
  <si>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</si>
  <si>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</si>
  <si>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</si>
  <si>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</si>
  <si>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</si>
  <si>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</si>
  <si>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</si>
  <si>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</si>
  <si>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</si>
  <si>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</si>
  <si>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</si>
  <si>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</si>
  <si>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</si>
  <si>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</si>
  <si>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</si>
  <si>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</si>
  <si>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</si>
  <si>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</si>
  <si>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</si>
  <si>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</si>
  <si>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</si>
  <si>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</si>
  <si>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</si>
  <si>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</si>
  <si>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</si>
  <si>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</si>
  <si>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</si>
  <si>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</si>
  <si>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</si>
  <si>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</si>
  <si>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</si>
  <si>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</si>
  <si>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</si>
  <si>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</si>
  <si>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</si>
  <si>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</si>
  <si>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</si>
  <si>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</si>
  <si>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</si>
  <si>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</si>
  <si>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DMSaint Andrew</t>
  </si>
  <si>
    <t>DMSaint David</t>
  </si>
  <si>
    <t>DMSaint George</t>
  </si>
  <si>
    <t>DMSaint John</t>
  </si>
  <si>
    <t>DMSaint Joseph</t>
  </si>
  <si>
    <t>DMSaint Luke</t>
  </si>
  <si>
    <t>DMSaint Mark</t>
  </si>
  <si>
    <t>DMSaint Patrick</t>
  </si>
  <si>
    <t>DMSaint Paul</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</si>
  <si>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</si>
  <si>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</si>
  <si>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</si>
  <si>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</si>
  <si>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</si>
  <si>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</si>
  <si>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</si>
  <si>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</si>
  <si>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</si>
  <si>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</si>
  <si>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</si>
  <si>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</si>
  <si>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</si>
  <si>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</si>
  <si>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</si>
  <si>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</si>
  <si>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</si>
  <si>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</si>
  <si>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</si>
  <si>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</si>
  <si>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</si>
  <si>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</si>
  <si>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</si>
  <si>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</si>
  <si>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</si>
  <si>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</si>
  <si>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</si>
  <si>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</si>
  <si>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</si>
  <si>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</si>
  <si>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</si>
  <si>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</si>
  <si>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</si>
  <si>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</si>
  <si>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</si>
  <si>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</si>
  <si>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</si>
  <si>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</si>
  <si>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</si>
  <si>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</si>
  <si>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</si>
  <si>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</si>
  <si>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</si>
  <si>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</si>
  <si>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</si>
  <si>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</si>
  <si>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</si>
  <si>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</si>
  <si>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</si>
  <si>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</si>
  <si>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</si>
  <si>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</si>
  <si>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</si>
  <si>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</si>
  <si>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</si>
  <si>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</si>
  <si>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</si>
  <si>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</si>
  <si>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</si>
  <si>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</si>
  <si>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</si>
  <si>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</si>
  <si>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</si>
  <si>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</si>
  <si>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</si>
  <si>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</si>
  <si>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</si>
  <si>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</si>
  <si>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</si>
  <si>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</si>
  <si>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</si>
  <si>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</si>
  <si>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</si>
  <si>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</si>
  <si>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</si>
  <si>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</si>
  <si>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</si>
  <si>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</si>
  <si>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</si>
  <si>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</si>
  <si>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</si>
  <si>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</si>
  <si>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</si>
  <si>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</si>
  <si>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</si>
  <si>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</si>
  <si>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</si>
  <si>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</si>
  <si>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</si>
  <si>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</si>
  <si>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</si>
  <si>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</si>
  <si>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</si>
  <si>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</si>
  <si>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</si>
  <si>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</si>
  <si>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</si>
  <si>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</si>
  <si>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</si>
  <si>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</si>
  <si>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</si>
  <si>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</si>
  <si>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</si>
  <si>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</si>
  <si>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</si>
  <si>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</si>
  <si>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</si>
  <si>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</si>
  <si>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</si>
  <si>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</si>
  <si>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</si>
  <si>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</si>
  <si>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</si>
  <si>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</si>
  <si>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</si>
  <si>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</si>
  <si>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</si>
  <si>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</si>
  <si>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</si>
  <si>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</si>
  <si>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</si>
  <si>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ECAzuay</t>
  </si>
  <si>
    <t>ECBolívar</t>
  </si>
  <si>
    <t>ECCarchi</t>
  </si>
  <si>
    <t>ECOrellana</t>
  </si>
  <si>
    <t>ECEsmeraldas</t>
  </si>
  <si>
    <t>ECCañar</t>
  </si>
  <si>
    <t>ECGuayas</t>
  </si>
  <si>
    <t>ECChimborazo</t>
  </si>
  <si>
    <t>ECImbabura</t>
  </si>
  <si>
    <t>ECLoja</t>
  </si>
  <si>
    <t>ECManabí</t>
  </si>
  <si>
    <t>ECNapo</t>
  </si>
  <si>
    <t>ECEl Oro</t>
  </si>
  <si>
    <t>ECPichincha</t>
  </si>
  <si>
    <t>ECLos Ríos</t>
  </si>
  <si>
    <t>ECMorona Santiago</t>
  </si>
  <si>
    <t>ECSanto Domingo de los Tsáchilas</t>
  </si>
  <si>
    <t>ECSanta Elena</t>
  </si>
  <si>
    <t>ECTungurahua</t>
  </si>
  <si>
    <t>ECSucumbíos</t>
  </si>
  <si>
    <t>ECGalápagos</t>
  </si>
  <si>
    <t>ECCotopaxi</t>
  </si>
  <si>
    <t>ECPastaza</t>
  </si>
  <si>
    <t>ECZamora Chinchipe</t>
  </si>
  <si>
    <t>EEHarjumaa</t>
  </si>
  <si>
    <t>EEKeila</t>
  </si>
  <si>
    <t>EELoksa</t>
  </si>
  <si>
    <t>EEMaardu</t>
  </si>
  <si>
    <t>EETallinn</t>
  </si>
  <si>
    <t>EEAnija</t>
  </si>
  <si>
    <t>EEHarku</t>
  </si>
  <si>
    <t>EEJõelähtme</t>
  </si>
  <si>
    <t>EEKiili</t>
  </si>
  <si>
    <t>EEKose</t>
  </si>
  <si>
    <t>EEKuusalu</t>
  </si>
  <si>
    <t>EELääne-Harju</t>
  </si>
  <si>
    <t>EERaasiku</t>
  </si>
  <si>
    <t>EERae</t>
  </si>
  <si>
    <t>EESaku</t>
  </si>
  <si>
    <t>EESaue</t>
  </si>
  <si>
    <t>EEViimsi</t>
  </si>
  <si>
    <t>EEHiiumaa</t>
  </si>
  <si>
    <t>EEIda-Virumaa</t>
  </si>
  <si>
    <t>EEKohtla-Järve</t>
  </si>
  <si>
    <t>EENarva</t>
  </si>
  <si>
    <t>EENarva-Jõesuu</t>
  </si>
  <si>
    <t>EESillamäe</t>
  </si>
  <si>
    <t>EEAlutaguse</t>
  </si>
  <si>
    <t>EEJõhvi</t>
  </si>
  <si>
    <t>EELüganuse</t>
  </si>
  <si>
    <t>EEToila</t>
  </si>
  <si>
    <t>EEJõgevamaa</t>
  </si>
  <si>
    <t>EEJõgeva</t>
  </si>
  <si>
    <t>EEMustvee</t>
  </si>
  <si>
    <t>EEPõltsamaa</t>
  </si>
  <si>
    <t>EEJärvamaa</t>
  </si>
  <si>
    <t>EEPaide</t>
  </si>
  <si>
    <t>EEJärva</t>
  </si>
  <si>
    <t>EETüri</t>
  </si>
  <si>
    <t>EELäänemaa</t>
  </si>
  <si>
    <t>EEHaapsalu</t>
  </si>
  <si>
    <t>EELääne-Nigula</t>
  </si>
  <si>
    <t>EEVormsi</t>
  </si>
  <si>
    <t>EELääne-Virumaa</t>
  </si>
  <si>
    <t>EERakvere</t>
  </si>
  <si>
    <t>EEHaljala</t>
  </si>
  <si>
    <t>EEKadrina</t>
  </si>
  <si>
    <t>EETapa</t>
  </si>
  <si>
    <t>EEVinni</t>
  </si>
  <si>
    <t>EEViru-Nigula</t>
  </si>
  <si>
    <t>EEVäike-Maarja</t>
  </si>
  <si>
    <t>EEPõlvamaa</t>
  </si>
  <si>
    <t>EEKanepi</t>
  </si>
  <si>
    <t>EEPõlva</t>
  </si>
  <si>
    <t>EERäpina</t>
  </si>
  <si>
    <t>EEPärnumaa</t>
  </si>
  <si>
    <t>EEPärnu</t>
  </si>
  <si>
    <t>EEHäädemeeste</t>
  </si>
  <si>
    <t>EEKihnu</t>
  </si>
  <si>
    <t>EELääneranna</t>
  </si>
  <si>
    <t>EEPõhja-Pärnumaa</t>
  </si>
  <si>
    <t>EESaarde</t>
  </si>
  <si>
    <t>EETori</t>
  </si>
  <si>
    <t>EERaplamaa</t>
  </si>
  <si>
    <t>EEKehtna</t>
  </si>
  <si>
    <t>EEKohila</t>
  </si>
  <si>
    <t>EEMärjamaa</t>
  </si>
  <si>
    <t>EERapla</t>
  </si>
  <si>
    <t>EESaaremaa</t>
  </si>
  <si>
    <t>EEMuhu</t>
  </si>
  <si>
    <t>EERuhnu</t>
  </si>
  <si>
    <t>EETartumaa</t>
  </si>
  <si>
    <t>EETartu</t>
  </si>
  <si>
    <t>EEElva</t>
  </si>
  <si>
    <t>EEKambja</t>
  </si>
  <si>
    <t>EEKastre</t>
  </si>
  <si>
    <t>EELuunja</t>
  </si>
  <si>
    <t>EENõo</t>
  </si>
  <si>
    <t>EEPeipsiääre</t>
  </si>
  <si>
    <t>EEValgamaa</t>
  </si>
  <si>
    <t>EEOtepää</t>
  </si>
  <si>
    <t>EETõrva</t>
  </si>
  <si>
    <t>EEValga</t>
  </si>
  <si>
    <t>EEViljandimaa</t>
  </si>
  <si>
    <t>EEViljandi</t>
  </si>
  <si>
    <t>EEMulgi</t>
  </si>
  <si>
    <t>EEPõhja-Sakala</t>
  </si>
  <si>
    <t>EEVõrumaa</t>
  </si>
  <si>
    <t>EEVõru</t>
  </si>
  <si>
    <t>EEAntsla</t>
  </si>
  <si>
    <t>EERõuge</t>
  </si>
  <si>
    <t>EESetomaa</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</si>
  <si>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</si>
  <si>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</si>
  <si>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</si>
  <si>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</si>
  <si>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</si>
  <si>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</si>
  <si>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</si>
  <si>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</si>
  <si>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</si>
  <si>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</si>
  <si>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</si>
  <si>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</si>
  <si>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</si>
  <si>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</si>
  <si>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</si>
  <si>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</si>
  <si>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</si>
  <si>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</si>
  <si>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</si>
  <si>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</si>
  <si>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</si>
  <si>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</si>
  <si>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</si>
  <si>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</si>
  <si>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</si>
  <si>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</si>
  <si>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</si>
  <si>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</si>
  <si>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</si>
  <si>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</si>
  <si>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</si>
  <si>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</si>
  <si>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</si>
  <si>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</si>
  <si>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</si>
  <si>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</si>
  <si>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</si>
  <si>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</si>
  <si>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</si>
  <si>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</si>
  <si>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</si>
  <si>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</si>
  <si>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ESCórdoba</t>
  </si>
  <si>
    <t>ESGranada</t>
  </si>
  <si>
    <t>ESHuelva</t>
  </si>
  <si>
    <t>ESJaén</t>
  </si>
  <si>
    <t>ESMálaga</t>
  </si>
  <si>
    <t>ESSevilla</t>
  </si>
  <si>
    <t>ESAragón</t>
  </si>
  <si>
    <t>ESHuesca</t>
  </si>
  <si>
    <t>ESTeruel</t>
  </si>
  <si>
    <t>ESZaragoza</t>
  </si>
  <si>
    <t>ESAsturias, Principado de</t>
  </si>
  <si>
    <t>ESAsturias</t>
  </si>
  <si>
    <t>ESCantabria</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</si>
  <si>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</si>
  <si>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</si>
  <si>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</si>
  <si>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</si>
  <si>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</si>
  <si>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</si>
  <si>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</si>
  <si>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</si>
  <si>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</si>
  <si>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</si>
  <si>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</si>
  <si>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</si>
  <si>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</si>
  <si>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</si>
  <si>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</si>
  <si>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</si>
  <si>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</si>
  <si>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</si>
  <si>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</si>
  <si>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</si>
  <si>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</si>
  <si>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</si>
  <si>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</si>
  <si>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</si>
  <si>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</si>
  <si>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</si>
  <si>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</si>
  <si>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</si>
  <si>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</si>
  <si>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</si>
  <si>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</si>
  <si>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</si>
  <si>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</si>
  <si>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</si>
  <si>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</si>
  <si>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</si>
  <si>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</si>
  <si>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</si>
  <si>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</si>
  <si>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</si>
  <si>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</si>
  <si>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</si>
  <si>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</si>
  <si>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</si>
  <si>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</si>
  <si>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</si>
  <si>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</si>
  <si>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ESLa Rioja</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</si>
  <si>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</si>
  <si>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</si>
  <si>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</si>
  <si>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</si>
  <si>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</si>
  <si>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</si>
  <si>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</si>
  <si>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</si>
  <si>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</si>
  <si>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</si>
  <si>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</si>
  <si>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</si>
  <si>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</si>
  <si>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</si>
  <si>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</si>
  <si>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</si>
  <si>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</si>
  <si>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</si>
  <si>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</si>
  <si>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</si>
  <si>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</si>
  <si>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</si>
  <si>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ET-SI</t>
  </si>
  <si>
    <t>Sīdama</t>
  </si>
  <si>
    <t>ETSīdama</t>
  </si>
  <si>
    <t>Sidama</t>
  </si>
  <si>
    <t>ETSidama</t>
  </si>
  <si>
    <t>ETYeDebub Bihēroch Bihēreseboch na Hizboch</t>
  </si>
  <si>
    <t>ETSouthern Nations, Nationalities and Peoples</t>
  </si>
  <si>
    <t>ETSumalē</t>
  </si>
  <si>
    <t>ETSomali</t>
  </si>
  <si>
    <t>ET-SW</t>
  </si>
  <si>
    <t>YeDebub M‘irab Ītyop’iya Hizboch</t>
  </si>
  <si>
    <t>ETYeDebub M‘irab Ītyop’iya Hizboch</t>
  </si>
  <si>
    <t>Southwest Ethiopia Peoples</t>
  </si>
  <si>
    <t>ETSouthwest Ethiopia Peoples</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</si>
  <si>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</si>
  <si>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</si>
  <si>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</si>
  <si>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</si>
  <si>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</si>
  <si>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</si>
  <si>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</si>
  <si>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</si>
  <si>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</si>
  <si>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</si>
  <si>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</si>
  <si>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</si>
  <si>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</si>
  <si>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</si>
  <si>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</si>
  <si>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</si>
  <si>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</si>
  <si>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</si>
  <si>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</si>
  <si>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</si>
  <si>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</si>
  <si>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</si>
  <si>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</si>
  <si>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</si>
  <si>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</si>
  <si>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</si>
  <si>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</si>
  <si>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</si>
  <si>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</si>
  <si>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</si>
  <si>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</si>
  <si>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</si>
  <si>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</si>
  <si>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</si>
  <si>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</si>
  <si>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</si>
  <si>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</si>
  <si>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</si>
  <si>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</si>
  <si>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</si>
  <si>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</si>
  <si>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</si>
  <si>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</si>
  <si>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</si>
  <si>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</si>
  <si>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</si>
  <si>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</si>
  <si>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</si>
  <si>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</si>
  <si>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</si>
  <si>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</si>
  <si>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</si>
  <si>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</si>
  <si>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</si>
  <si>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</si>
  <si>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</si>
  <si>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</si>
  <si>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</si>
  <si>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</si>
  <si>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</si>
  <si>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</si>
  <si>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</si>
  <si>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</si>
  <si>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</si>
  <si>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</si>
  <si>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</si>
  <si>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</si>
  <si>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</si>
  <si>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</si>
  <si>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</si>
  <si>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</si>
  <si>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</si>
  <si>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</si>
  <si>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</si>
  <si>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</si>
  <si>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</si>
  <si>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</si>
  <si>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</si>
  <si>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</si>
  <si>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FR-69M</t>
  </si>
  <si>
    <t>Métropole de Lyon</t>
  </si>
  <si>
    <t>FRMétropole de Lyon</t>
  </si>
  <si>
    <t>FRBourgogne-Franche-Comté</t>
  </si>
  <si>
    <t>FRCôte-d'Or</t>
  </si>
  <si>
    <t>FRDoubs</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</si>
  <si>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</si>
  <si>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</si>
  <si>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</si>
  <si>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</si>
  <si>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</si>
  <si>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</si>
  <si>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</si>
  <si>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</si>
  <si>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</si>
  <si>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</si>
  <si>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</si>
  <si>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</si>
  <si>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</si>
  <si>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</si>
  <si>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</si>
  <si>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</si>
  <si>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</si>
  <si>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</si>
  <si>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</si>
  <si>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</si>
  <si>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</si>
  <si>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</si>
  <si>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</si>
  <si>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</si>
  <si>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</si>
  <si>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</si>
  <si>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FRVosges</t>
  </si>
  <si>
    <t>FR-6AE</t>
  </si>
  <si>
    <t>Alsace</t>
  </si>
  <si>
    <t>FRAlsace</t>
  </si>
  <si>
    <t>FRBas-Rhin</t>
  </si>
  <si>
    <t>FRHaut-Rhin</t>
  </si>
  <si>
    <t>FRHauts-de-France</t>
  </si>
  <si>
    <t>FRAisne</t>
  </si>
  <si>
    <t>FRNord</t>
  </si>
  <si>
    <t>FROise</t>
  </si>
  <si>
    <t>FRPas-de-Calais</t>
  </si>
  <si>
    <t>FRSomme</t>
  </si>
  <si>
    <t>FRÎle-de-France</t>
  </si>
  <si>
    <t>FRSeine-et-Marne</t>
  </si>
  <si>
    <t>FRYvelines</t>
  </si>
  <si>
    <t>FREssonne</t>
  </si>
  <si>
    <t>FRHauts-de-Seine</t>
  </si>
  <si>
    <t>FRSeine-Saint-Denis</t>
  </si>
  <si>
    <t>FRVal-de-Marne</t>
  </si>
  <si>
    <t>FRVal-d'Oise</t>
  </si>
  <si>
    <t>FR-75C</t>
  </si>
  <si>
    <t>FRParis</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</si>
  <si>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</si>
  <si>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</si>
  <si>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</si>
  <si>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</si>
  <si>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</si>
  <si>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</si>
  <si>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</si>
  <si>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</si>
  <si>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</si>
  <si>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</si>
  <si>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</si>
  <si>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</si>
  <si>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</si>
  <si>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</si>
  <si>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</si>
  <si>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</si>
  <si>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</si>
  <si>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</si>
  <si>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</si>
  <si>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</si>
  <si>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</si>
  <si>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</si>
  <si>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</si>
  <si>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</si>
  <si>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</si>
  <si>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</si>
  <si>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</si>
  <si>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</si>
  <si>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</si>
  <si>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</si>
  <si>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</si>
  <si>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</si>
  <si>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</si>
  <si>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</si>
  <si>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</si>
  <si>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</si>
  <si>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</si>
  <si>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</si>
  <si>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</si>
  <si>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</si>
  <si>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</si>
  <si>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</si>
  <si>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</si>
  <si>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</si>
  <si>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</si>
  <si>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</si>
  <si>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</si>
  <si>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</si>
  <si>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FRSaint-Martin (see also separate country code entry under MF)</t>
  </si>
  <si>
    <t>FRPolynésie française (see also separate country code entry under PF)</t>
  </si>
  <si>
    <t>FRSaint-Pierre-et-Miquelon (see also separate country code entry under PM)</t>
  </si>
  <si>
    <t>FRWallis-et-Futuna (see also separate country code entry under WF)</t>
  </si>
  <si>
    <t>FR-20R</t>
  </si>
  <si>
    <t>FRCorse</t>
  </si>
  <si>
    <t>FRCorse-du-Sud</t>
  </si>
  <si>
    <t>FRHaute-Corse</t>
  </si>
  <si>
    <t>FRNouvelle-Calédonie (see also separate country code entry under NC)</t>
  </si>
  <si>
    <t>FRTerres australes françaises (see also separate country code entry under TF)</t>
  </si>
  <si>
    <t>FR-972</t>
  </si>
  <si>
    <t>FRMartinique (see also separate country code entry under MQ)</t>
  </si>
  <si>
    <t>FR-973</t>
  </si>
  <si>
    <t>FRGuyane (française) (see also separate country code entry under GF)</t>
  </si>
  <si>
    <t>FR-971</t>
  </si>
  <si>
    <t>FRGuadeloupe (see also separate country code entry under GP)</t>
  </si>
  <si>
    <t>FR-974</t>
  </si>
  <si>
    <t>FRLa Réunion (see also separate country code entry under RE)</t>
  </si>
  <si>
    <t>FR-976</t>
  </si>
  <si>
    <t>FRMayotte (see also separate country code entry under YT)</t>
  </si>
  <si>
    <t>GAEstuaire</t>
  </si>
  <si>
    <t>GAHaut-Ogooué</t>
  </si>
  <si>
    <t>GAMoyen-Ogooué</t>
  </si>
  <si>
    <t>GANgounié</t>
  </si>
  <si>
    <t>GANyanga</t>
  </si>
  <si>
    <t>GAOgooué-Ivindo</t>
  </si>
  <si>
    <t>GAOgooué-Lolo</t>
  </si>
  <si>
    <t>GAOgooué-Maritime</t>
  </si>
  <si>
    <t>GAWoleu-Ntem</t>
  </si>
  <si>
    <t>GB-ENG</t>
  </si>
  <si>
    <t>England</t>
  </si>
  <si>
    <t>GBEngland</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</si>
  <si>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</si>
  <si>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</si>
  <si>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</si>
  <si>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</si>
  <si>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</si>
  <si>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</si>
  <si>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</si>
  <si>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</si>
  <si>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</si>
  <si>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</si>
  <si>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</si>
  <si>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</si>
  <si>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</si>
  <si>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</si>
  <si>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</si>
  <si>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</si>
  <si>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</si>
  <si>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</si>
  <si>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</si>
  <si>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</si>
  <si>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</si>
  <si>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</si>
  <si>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</si>
  <si>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</si>
  <si>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</si>
  <si>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GBBath and North East Somerset</t>
  </si>
  <si>
    <t>GBBlackburn with Darwen</t>
  </si>
  <si>
    <t>GB-BCP</t>
  </si>
  <si>
    <t>Bournemouth, Christchurch and Poole</t>
  </si>
  <si>
    <t>GBBournemouth, Christchurch and Poole</t>
  </si>
  <si>
    <t>GBBedford</t>
  </si>
  <si>
    <t>GBBuckinghamshire</t>
  </si>
  <si>
    <t>GBBrighton and Hove</t>
  </si>
  <si>
    <t>GBBlackpool</t>
  </si>
  <si>
    <t>GBBracknell Forest</t>
  </si>
  <si>
    <t>GBBristol, City of</t>
  </si>
  <si>
    <t>GBCentral Bedfordshire</t>
  </si>
  <si>
    <t>GBCheshire East</t>
  </si>
  <si>
    <t>GBCheshire West and Chester</t>
  </si>
  <si>
    <t>GBCornwall</t>
  </si>
  <si>
    <t>GBDarlington</t>
  </si>
  <si>
    <t>GBDerby</t>
  </si>
  <si>
    <t>Durham, County</t>
  </si>
  <si>
    <t>GBDurham, County</t>
  </si>
  <si>
    <t>GBEast Riding of Yorkshire</t>
  </si>
  <si>
    <t>GBHalton</t>
  </si>
  <si>
    <t>GBHerefordshire</t>
  </si>
  <si>
    <t>GBHartlepool</t>
  </si>
  <si>
    <t>GBIsles of Scilly</t>
  </si>
  <si>
    <t>GBIsle of Wight</t>
  </si>
  <si>
    <t>GBKingston upon Hull</t>
  </si>
  <si>
    <t>GBLeicester</t>
  </si>
  <si>
    <t>GBLuton</t>
  </si>
  <si>
    <t>GBMiddlesbrough</t>
  </si>
  <si>
    <t>GBMedway</t>
  </si>
  <si>
    <t>GBMilton Keynes</t>
  </si>
  <si>
    <t>GBNorthumberland</t>
  </si>
  <si>
    <t>GBNorth East Lincolnshire</t>
  </si>
  <si>
    <t>GBNottingham</t>
  </si>
  <si>
    <t>GBNorth Lincolnshire</t>
  </si>
  <si>
    <t>GB-NNH</t>
  </si>
  <si>
    <t>North Northamptonshire</t>
  </si>
  <si>
    <t>GBNorth Northamptonshire</t>
  </si>
  <si>
    <t>GBNorth Somerset</t>
  </si>
  <si>
    <t>GBPlymouth</t>
  </si>
  <si>
    <t>GBPortsmouth</t>
  </si>
  <si>
    <t>GBPeterborough</t>
  </si>
  <si>
    <t>GBRedcar and Cleveland</t>
  </si>
  <si>
    <t>GBReading</t>
  </si>
  <si>
    <t>GBRutland</t>
  </si>
  <si>
    <t>GBSouth Gloucestershire</t>
  </si>
  <si>
    <t>GBShropshire</t>
  </si>
  <si>
    <t>GBSlough</t>
  </si>
  <si>
    <t>GBSouthend-on-Sea</t>
  </si>
  <si>
    <t>GBStoke-on-Trent</t>
  </si>
  <si>
    <t>GBSouthampton</t>
  </si>
  <si>
    <t>GBStockton-on-Tees</t>
  </si>
  <si>
    <t>GBSwindon</t>
  </si>
  <si>
    <t>GBTelford and Wrekin</t>
  </si>
  <si>
    <t>GBThurrock</t>
  </si>
  <si>
    <t>GBTorbay</t>
  </si>
  <si>
    <t>GBWest Berkshire</t>
  </si>
  <si>
    <t>GBWiltshire</t>
  </si>
  <si>
    <t>GB-WNH</t>
  </si>
  <si>
    <t>West Northamptonshire</t>
  </si>
  <si>
    <t>GBWest Northamptonshire</t>
  </si>
  <si>
    <t>GBWindsor and Maidenhead</t>
  </si>
  <si>
    <t>GBWokingham</t>
  </si>
  <si>
    <t>GBWarrington</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</si>
  <si>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</si>
  <si>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</si>
  <si>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</si>
  <si>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</si>
  <si>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</si>
  <si>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</si>
  <si>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</si>
  <si>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</si>
  <si>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</si>
  <si>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</si>
  <si>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</si>
  <si>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</si>
  <si>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</si>
  <si>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</si>
  <si>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</si>
  <si>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</si>
  <si>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</si>
  <si>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</si>
  <si>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</si>
  <si>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</si>
  <si>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</si>
  <si>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</si>
  <si>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</si>
  <si>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</si>
  <si>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</si>
  <si>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</si>
  <si>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</si>
  <si>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</si>
  <si>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</si>
  <si>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</si>
  <si>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</si>
  <si>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</si>
  <si>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</si>
  <si>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</si>
  <si>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</si>
  <si>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</si>
  <si>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</si>
  <si>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</si>
  <si>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</si>
  <si>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</si>
  <si>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</si>
  <si>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</si>
  <si>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</si>
  <si>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</si>
  <si>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</si>
  <si>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</si>
  <si>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</si>
  <si>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</si>
  <si>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</si>
  <si>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</si>
  <si>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</si>
  <si>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</si>
  <si>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</si>
  <si>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</si>
  <si>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</si>
  <si>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</si>
  <si>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</si>
  <si>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</si>
  <si>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</si>
  <si>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</si>
  <si>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</si>
  <si>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</si>
  <si>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</si>
  <si>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</si>
  <si>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</si>
  <si>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</si>
  <si>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</si>
  <si>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</si>
  <si>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</si>
  <si>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</si>
  <si>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GB-SCT</t>
  </si>
  <si>
    <t>Scotland</t>
  </si>
  <si>
    <t>GBScotland</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</si>
  <si>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</si>
  <si>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</si>
  <si>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</si>
  <si>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</si>
  <si>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</si>
  <si>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</si>
  <si>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</si>
  <si>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</si>
  <si>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</si>
  <si>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</si>
  <si>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</si>
  <si>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</si>
  <si>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</si>
  <si>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</si>
  <si>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</si>
  <si>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</si>
  <si>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</si>
  <si>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</si>
  <si>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</si>
  <si>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</si>
  <si>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</si>
  <si>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</si>
  <si>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</si>
  <si>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</si>
  <si>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</si>
  <si>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</si>
  <si>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Scottish Borders</t>
  </si>
  <si>
    <t>GBScottish Borders</t>
  </si>
  <si>
    <t>GBSouth Lanarkshire</t>
  </si>
  <si>
    <t>GBStirling</t>
  </si>
  <si>
    <t>GBWest Dunbartonshire</t>
  </si>
  <si>
    <t>GBWest Lothian</t>
  </si>
  <si>
    <t>GBShetland Islands</t>
  </si>
  <si>
    <t>GB-WLS</t>
  </si>
  <si>
    <t>Wales [Cymru GB-CYM]</t>
  </si>
  <si>
    <t>GBWales [Cymru GB-CYM]</t>
  </si>
  <si>
    <t>GBIsle of Anglesey [Sir Ynys Môn GB-YNM]</t>
  </si>
  <si>
    <t>GBBridgend [Pen-y-bont ar Ogwr GB-POG]</t>
  </si>
  <si>
    <t>GBBlaenau Gwent</t>
  </si>
  <si>
    <t>GBCaerphilly [Caerffili GB-CAF]</t>
  </si>
  <si>
    <t>GBCeredigion [Sir Ceredigion]</t>
  </si>
  <si>
    <t>GBCarmarthenshire [Sir Gaerfyrddin GB-GFY]</t>
  </si>
  <si>
    <t>GBCardiff [Caerdydd GB-CRD]</t>
  </si>
  <si>
    <t>GBConwy</t>
  </si>
  <si>
    <t>GBDenbighshire [Sir Ddinbych GB-DDB]</t>
  </si>
  <si>
    <t>GBFlintshire [Sir y Fflint GB-FFL]</t>
  </si>
  <si>
    <t>GBGwynedd</t>
  </si>
  <si>
    <t>GBMonmouthshire [Sir Fynwy GB-FYN]</t>
  </si>
  <si>
    <t>GBMerthyr Tydfil [Merthyr Tudful GB-MTU]</t>
  </si>
  <si>
    <t>GBNeath Port Talbot [Castell-nedd Port Talbot GB-CTL]</t>
  </si>
  <si>
    <t>GBNewport [Casnewydd GB-CNW]</t>
  </si>
  <si>
    <t>GBPembrokeshire [Sir Benfro GB-BNF]</t>
  </si>
  <si>
    <t>GBPowys</t>
  </si>
  <si>
    <t>Rhondda Cynon Taff [Rhondda CynonTaf]</t>
  </si>
  <si>
    <t>GBRhondda Cynon Taff [Rhondda CynonTaf]</t>
  </si>
  <si>
    <t>GBSwansea [Abertawe GB-ATA]</t>
  </si>
  <si>
    <t>GBTorfaen [Tor-faen]</t>
  </si>
  <si>
    <t>GBVale of Glamorgan, The [Bro Morgannwg GB-BMG]</t>
  </si>
  <si>
    <t>GBWrexham [Wrecsam GB-WRC]</t>
  </si>
  <si>
    <t>GB-NIR</t>
  </si>
  <si>
    <t>Northern Ireland</t>
  </si>
  <si>
    <t>GBNorthern Ireland</t>
  </si>
  <si>
    <t>GBArmagh City, Banbridge and Craigavon</t>
  </si>
  <si>
    <t>GBArds and North Down</t>
  </si>
  <si>
    <t>GBAntrim and Newtownabbey</t>
  </si>
  <si>
    <t>Belfast City</t>
  </si>
  <si>
    <t>GBBelfast City</t>
  </si>
  <si>
    <t>GBCauseway Coast and Glens</t>
  </si>
  <si>
    <t>Derry and Strabane</t>
  </si>
  <si>
    <t>GBDerry and Strabane</t>
  </si>
  <si>
    <t>GBFermanagh and Omagh</t>
  </si>
  <si>
    <t>GBLisburn and Castlereagh</t>
  </si>
  <si>
    <t>GBMid and East Antrim</t>
  </si>
  <si>
    <t>Mid-Ulster</t>
  </si>
  <si>
    <t>GBMid-Ulster</t>
  </si>
  <si>
    <t>GBNewry, Mourne and Down</t>
  </si>
  <si>
    <t>GDSaint Andrew</t>
  </si>
  <si>
    <t>GDSaint David</t>
  </si>
  <si>
    <t>GDSaint George</t>
  </si>
  <si>
    <t>GDSaint John</t>
  </si>
  <si>
    <t>GDSaint Mark</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</si>
  <si>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</si>
  <si>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</si>
  <si>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</si>
  <si>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</si>
  <si>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</si>
  <si>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</si>
  <si>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</si>
  <si>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</si>
  <si>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</si>
  <si>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</si>
  <si>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</si>
  <si>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</si>
  <si>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</si>
  <si>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</si>
  <si>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</si>
  <si>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</si>
  <si>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</si>
  <si>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</si>
  <si>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</si>
  <si>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GHCentral</t>
  </si>
  <si>
    <t>GHEastern</t>
  </si>
  <si>
    <t>GHNorth East</t>
  </si>
  <si>
    <t>GHNorthern</t>
  </si>
  <si>
    <t>GHOti</t>
  </si>
  <si>
    <t>GHSavannah</t>
  </si>
  <si>
    <t>GHVolta</t>
  </si>
  <si>
    <t>GHUpper East</t>
  </si>
  <si>
    <t>GHUpper West</t>
  </si>
  <si>
    <t>GHWestern North</t>
  </si>
  <si>
    <t>GHWestern</t>
  </si>
  <si>
    <t>GLAvannaata Kommunia</t>
  </si>
  <si>
    <t>GLKommune Kujalleq</t>
  </si>
  <si>
    <t>GLQeqqata Kommunia</t>
  </si>
  <si>
    <t>GLKommune Qeqertalik</t>
  </si>
  <si>
    <t>GLKommuneqarfik Sermersooq</t>
  </si>
  <si>
    <t>GMLower River</t>
  </si>
  <si>
    <t>GMCentral River</t>
  </si>
  <si>
    <t>GMNorth Bank</t>
  </si>
  <si>
    <t>GMUpper River</t>
  </si>
  <si>
    <t>GMWestern</t>
  </si>
  <si>
    <t>GMBanjul</t>
  </si>
  <si>
    <t>GNConakry</t>
  </si>
  <si>
    <t>GNBoké</t>
  </si>
  <si>
    <t>GNBoffa</t>
  </si>
  <si>
    <t>GNFria</t>
  </si>
  <si>
    <t>GNGaoual</t>
  </si>
  <si>
    <t>GNKoundara</t>
  </si>
  <si>
    <t>GNKindia</t>
  </si>
  <si>
    <t>GNCoyah</t>
  </si>
  <si>
    <t>GNDubréka</t>
  </si>
  <si>
    <t>GNForécariah</t>
  </si>
  <si>
    <t>GNTélimélé</t>
  </si>
  <si>
    <t>GNFaranah</t>
  </si>
  <si>
    <t>GNDabola</t>
  </si>
  <si>
    <t>GNDinguiraye</t>
  </si>
  <si>
    <t>GNKissidougou</t>
  </si>
  <si>
    <t>GNKankan</t>
  </si>
  <si>
    <t>GNKérouané</t>
  </si>
  <si>
    <t>GNKouroussa</t>
  </si>
  <si>
    <t>GNMandiana</t>
  </si>
  <si>
    <t>GNSiguiri</t>
  </si>
  <si>
    <t>GNLabé</t>
  </si>
  <si>
    <t>GNKoubia</t>
  </si>
  <si>
    <t>GNLélouma</t>
  </si>
  <si>
    <t>GNMali</t>
  </si>
  <si>
    <t>GNTougué</t>
  </si>
  <si>
    <t>GNMamou</t>
  </si>
  <si>
    <t>GNDalaba</t>
  </si>
  <si>
    <t>GNPita</t>
  </si>
  <si>
    <t>GNNzérékoré</t>
  </si>
  <si>
    <t>GNBeyla</t>
  </si>
  <si>
    <t>GNGuékédou</t>
  </si>
  <si>
    <t>GNLola</t>
  </si>
  <si>
    <t>GNMacenta</t>
  </si>
  <si>
    <t>GNYomou</t>
  </si>
  <si>
    <t>GQRégion Continentale</t>
  </si>
  <si>
    <t>GQRegião Continental</t>
  </si>
  <si>
    <t>GQRegión Continental</t>
  </si>
  <si>
    <t>GQCentro Sud</t>
  </si>
  <si>
    <t>GQCentro Sul</t>
  </si>
  <si>
    <t>GQCentro Sur</t>
  </si>
  <si>
    <t>GQ-DJ</t>
  </si>
  <si>
    <t>Djibloho</t>
  </si>
  <si>
    <t>GQDjibloho</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</si>
  <si>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</si>
  <si>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</si>
  <si>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</si>
  <si>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</si>
  <si>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</si>
  <si>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</si>
  <si>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</si>
  <si>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</si>
  <si>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</si>
  <si>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</si>
  <si>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</si>
  <si>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</si>
  <si>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</si>
  <si>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</si>
  <si>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</si>
  <si>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</si>
  <si>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</si>
  <si>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</si>
  <si>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</si>
  <si>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</si>
  <si>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</si>
  <si>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</si>
  <si>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</si>
  <si>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</si>
  <si>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</si>
  <si>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</si>
  <si>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</si>
  <si>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</si>
  <si>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</si>
  <si>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GT-01</t>
  </si>
  <si>
    <t>GTGuatemala</t>
  </si>
  <si>
    <t>GT-02</t>
  </si>
  <si>
    <t>GTEl Progreso</t>
  </si>
  <si>
    <t>GT-03</t>
  </si>
  <si>
    <t>GTSacatepéquez</t>
  </si>
  <si>
    <t>GT-04</t>
  </si>
  <si>
    <t>GTChimaltenango</t>
  </si>
  <si>
    <t>GT-05</t>
  </si>
  <si>
    <t>GTEscuintla</t>
  </si>
  <si>
    <t>GT-06</t>
  </si>
  <si>
    <t>GTSanta Rosa</t>
  </si>
  <si>
    <t>GT-07</t>
  </si>
  <si>
    <t>GTSololá</t>
  </si>
  <si>
    <t>GT-08</t>
  </si>
  <si>
    <t>GTTotonicapán</t>
  </si>
  <si>
    <t>GT-09</t>
  </si>
  <si>
    <t>GTQuetzaltenango</t>
  </si>
  <si>
    <t>GT-10</t>
  </si>
  <si>
    <t>GTSuchitepéquez</t>
  </si>
  <si>
    <t>GT-11</t>
  </si>
  <si>
    <t>GTRetalhuleu</t>
  </si>
  <si>
    <t>GT-12</t>
  </si>
  <si>
    <t>GTSan Marcos</t>
  </si>
  <si>
    <t>GT-13</t>
  </si>
  <si>
    <t>GTHuehuetenango</t>
  </si>
  <si>
    <t>GT-14</t>
  </si>
  <si>
    <t>GTQuiché</t>
  </si>
  <si>
    <t>GT-15</t>
  </si>
  <si>
    <t>GTBaja Verapaz</t>
  </si>
  <si>
    <t>GT-16</t>
  </si>
  <si>
    <t>GTAlta Verapaz</t>
  </si>
  <si>
    <t>GT-17</t>
  </si>
  <si>
    <t>GTPetén</t>
  </si>
  <si>
    <t>GT-18</t>
  </si>
  <si>
    <t>GTIzabal</t>
  </si>
  <si>
    <t>GT-19</t>
  </si>
  <si>
    <t>GTZacapa</t>
  </si>
  <si>
    <t>GT-20</t>
  </si>
  <si>
    <t>GTChiquimula</t>
  </si>
  <si>
    <t>GT-21</t>
  </si>
  <si>
    <t>GTJalapa</t>
  </si>
  <si>
    <t>GT-22</t>
  </si>
  <si>
    <t>GTJutiapa</t>
  </si>
  <si>
    <t>GWBissau</t>
  </si>
  <si>
    <t>GWLeste</t>
  </si>
  <si>
    <t>GWBafatá</t>
  </si>
  <si>
    <t>GWGabú</t>
  </si>
  <si>
    <t>GWNorte</t>
  </si>
  <si>
    <t>GWBiombo</t>
  </si>
  <si>
    <t>GWCacheu</t>
  </si>
  <si>
    <t>GWOio</t>
  </si>
  <si>
    <t>GWSul</t>
  </si>
  <si>
    <t>Bolama / Bijagós</t>
  </si>
  <si>
    <t>GWBolama / Bijagós</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</si>
  <si>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</si>
  <si>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</si>
  <si>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</si>
  <si>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</si>
  <si>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</si>
  <si>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</si>
  <si>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</si>
  <si>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</si>
  <si>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</si>
  <si>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</si>
  <si>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</si>
  <si>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</si>
  <si>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</si>
  <si>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</si>
  <si>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</si>
  <si>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</si>
  <si>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</si>
  <si>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</si>
  <si>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</si>
  <si>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</si>
  <si>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</si>
  <si>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</si>
  <si>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</si>
  <si>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</si>
  <si>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</si>
  <si>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</si>
  <si>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</si>
  <si>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</si>
  <si>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</si>
  <si>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</si>
  <si>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</si>
  <si>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</si>
  <si>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</si>
  <si>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</si>
  <si>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</si>
  <si>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</si>
  <si>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</si>
  <si>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</si>
  <si>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</si>
  <si>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</si>
  <si>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</si>
  <si>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</si>
  <si>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</si>
  <si>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</si>
  <si>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</si>
  <si>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</si>
  <si>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</si>
  <si>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</si>
  <si>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</si>
  <si>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</si>
  <si>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</si>
  <si>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</si>
  <si>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</si>
  <si>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</si>
  <si>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</si>
  <si>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</si>
  <si>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</si>
  <si>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</si>
  <si>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</si>
  <si>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</si>
  <si>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</si>
  <si>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</si>
  <si>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</si>
  <si>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</si>
  <si>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</si>
  <si>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</si>
  <si>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</si>
  <si>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</si>
  <si>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</si>
  <si>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</si>
  <si>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</si>
  <si>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</si>
  <si>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</si>
  <si>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</si>
  <si>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</si>
  <si>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Csongrád-Csanád</t>
  </si>
  <si>
    <t>HUCsongrád-Csanád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</si>
  <si>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</si>
  <si>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</si>
  <si>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</si>
  <si>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</si>
  <si>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</si>
  <si>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</si>
  <si>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</si>
  <si>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</si>
  <si>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</si>
  <si>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</si>
  <si>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</si>
  <si>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</si>
  <si>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</si>
  <si>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</si>
  <si>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</si>
  <si>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</si>
  <si>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</si>
  <si>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</si>
  <si>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</si>
  <si>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</si>
  <si>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</si>
  <si>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</si>
  <si>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</si>
  <si>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</si>
  <si>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</si>
  <si>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</si>
  <si>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</si>
  <si>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</si>
  <si>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</si>
  <si>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</si>
  <si>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</si>
  <si>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</si>
  <si>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</si>
  <si>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</si>
  <si>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</si>
  <si>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</si>
  <si>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</si>
  <si>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</si>
  <si>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</si>
  <si>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</si>
  <si>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</si>
  <si>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</si>
  <si>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</si>
  <si>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</si>
  <si>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</si>
  <si>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</si>
  <si>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</si>
  <si>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</si>
  <si>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</si>
  <si>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</si>
  <si>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</si>
  <si>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IDMaluku Utara</t>
  </si>
  <si>
    <t>IDNusa Tenggara</t>
  </si>
  <si>
    <t>IDBali</t>
  </si>
  <si>
    <t>IDNusa Tenggara Barat</t>
  </si>
  <si>
    <t>IDNusa Tenggara Timur</t>
  </si>
  <si>
    <t>IDPapua</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</si>
  <si>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</si>
  <si>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</si>
  <si>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</si>
  <si>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</si>
  <si>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</si>
  <si>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</si>
  <si>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</si>
  <si>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</si>
  <si>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</si>
  <si>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</si>
  <si>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</si>
  <si>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</si>
  <si>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</si>
  <si>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</si>
  <si>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</si>
  <si>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</si>
  <si>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</si>
  <si>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</si>
  <si>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</si>
  <si>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</si>
  <si>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</si>
  <si>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</si>
  <si>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</si>
  <si>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</si>
  <si>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</si>
  <si>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</si>
  <si>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</si>
  <si>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</si>
  <si>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</si>
  <si>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</si>
  <si>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</si>
  <si>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</si>
  <si>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</si>
  <si>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</si>
  <si>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</si>
  <si>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</si>
  <si>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</si>
  <si>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</si>
  <si>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</si>
  <si>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</si>
  <si>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</si>
  <si>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</si>
  <si>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</si>
  <si>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</si>
  <si>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</si>
  <si>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</si>
  <si>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</si>
  <si>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</si>
  <si>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</si>
  <si>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</si>
  <si>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</si>
  <si>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</si>
  <si>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</si>
  <si>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</si>
  <si>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</si>
  <si>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</si>
  <si>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</si>
  <si>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</si>
  <si>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</si>
  <si>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</si>
  <si>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</si>
  <si>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</si>
  <si>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</si>
  <si>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</si>
  <si>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</si>
  <si>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</si>
  <si>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</si>
  <si>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</si>
  <si>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</si>
  <si>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</si>
  <si>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</si>
  <si>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</si>
  <si>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</si>
  <si>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</si>
  <si>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</si>
  <si>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</si>
  <si>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</si>
  <si>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</si>
  <si>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</si>
  <si>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</si>
  <si>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</si>
  <si>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</si>
  <si>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</si>
  <si>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</si>
  <si>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</si>
  <si>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</si>
  <si>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</si>
  <si>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</si>
  <si>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</si>
  <si>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</si>
  <si>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</si>
  <si>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</si>
  <si>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</si>
  <si>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</si>
  <si>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</si>
  <si>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</si>
  <si>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</si>
  <si>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</si>
  <si>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</si>
  <si>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</si>
  <si>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</si>
  <si>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</si>
  <si>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</si>
  <si>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</si>
  <si>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</si>
  <si>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</si>
  <si>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</si>
  <si>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</si>
  <si>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</si>
  <si>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</si>
  <si>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</si>
  <si>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</si>
  <si>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</si>
  <si>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</si>
  <si>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</si>
  <si>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</si>
  <si>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</si>
  <si>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</si>
  <si>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</si>
  <si>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</si>
  <si>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</si>
  <si>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</si>
  <si>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</si>
  <si>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</si>
  <si>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</si>
  <si>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</si>
  <si>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</si>
  <si>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</si>
  <si>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</si>
  <si>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</si>
  <si>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</si>
  <si>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</si>
  <si>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</si>
  <si>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</si>
  <si>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INTamil Nādu</t>
  </si>
  <si>
    <t>INTripura</t>
  </si>
  <si>
    <t>IN-TS</t>
  </si>
  <si>
    <t>INTelangāna</t>
  </si>
  <si>
    <t>IN-UK</t>
  </si>
  <si>
    <t>INUttarākhand</t>
  </si>
  <si>
    <t>INUttar Pradesh</t>
  </si>
  <si>
    <t>INWest Bengal</t>
  </si>
  <si>
    <t>IQAl Anbār</t>
  </si>
  <si>
    <t>IQAl Başrah</t>
  </si>
  <si>
    <t>IQBābil</t>
  </si>
  <si>
    <t>IQBaghdād</t>
  </si>
  <si>
    <t>IQDiyālá</t>
  </si>
  <si>
    <t>IQDhī Qār</t>
  </si>
  <si>
    <t>IQKarbalā’</t>
  </si>
  <si>
    <t>IQKirkūk</t>
  </si>
  <si>
    <t>IQMaysān</t>
  </si>
  <si>
    <t>IQAl Muthanná</t>
  </si>
  <si>
    <t>IQAn Najaf</t>
  </si>
  <si>
    <t>IQNīnawá</t>
  </si>
  <si>
    <t>IQAl Qādisīyah</t>
  </si>
  <si>
    <t>IQŞalāḩ ad Dīn</t>
  </si>
  <si>
    <t>IQWāsiţ</t>
  </si>
  <si>
    <t>IQ-KR</t>
  </si>
  <si>
    <t>Iqlīm Kūrdistān</t>
  </si>
  <si>
    <t>IQIqlīm Kūrdistān</t>
  </si>
  <si>
    <t>Herêm-î Kurdistan</t>
  </si>
  <si>
    <t>IQHerêm-î Kurdistan</t>
  </si>
  <si>
    <t>IQArbīl</t>
  </si>
  <si>
    <t>IQHewlêr</t>
  </si>
  <si>
    <t>IQDahūk</t>
  </si>
  <si>
    <t>IQDihok</t>
  </si>
  <si>
    <t>IQAs Sulaymānīyah</t>
  </si>
  <si>
    <t>IQSlêmanî</t>
  </si>
  <si>
    <t>IR-00</t>
  </si>
  <si>
    <t>IRMarkazī</t>
  </si>
  <si>
    <t>IRGīlān</t>
  </si>
  <si>
    <t>IRMāzandarān</t>
  </si>
  <si>
    <t>IRĀz̄ārbāyjān-e Shārqī</t>
  </si>
  <si>
    <t>IRĀz̄ārbāyjān-e Ghārbī</t>
  </si>
  <si>
    <t>IRKermānshāh</t>
  </si>
  <si>
    <t>IRKhūzestān</t>
  </si>
  <si>
    <t>IRFārs</t>
  </si>
  <si>
    <t>IRKermān</t>
  </si>
  <si>
    <t>IR-09</t>
  </si>
  <si>
    <t>IRKhorāsān-e Raẕavī</t>
  </si>
  <si>
    <t>IREşfahān</t>
  </si>
  <si>
    <t>IRSīstān va Balūchestān</t>
  </si>
  <si>
    <t>IRKordestān</t>
  </si>
  <si>
    <t>IRHamadān</t>
  </si>
  <si>
    <t>IRChahār Maḩāl va Bakhtīārī</t>
  </si>
  <si>
    <t>IRLorestān</t>
  </si>
  <si>
    <t>IRĪlām</t>
  </si>
  <si>
    <t>IRKohgīlūyeh va Bowyer Aḩmad</t>
  </si>
  <si>
    <t>IRBūshehr</t>
  </si>
  <si>
    <t>IRZanjān</t>
  </si>
  <si>
    <t>IRSemnān</t>
  </si>
  <si>
    <t>IRYazd</t>
  </si>
  <si>
    <t>IRHormozgān</t>
  </si>
  <si>
    <t>IRTehrān</t>
  </si>
  <si>
    <t>IRArdabīl</t>
  </si>
  <si>
    <t>IRQom</t>
  </si>
  <si>
    <t>IRQazvīn</t>
  </si>
  <si>
    <t>IRGolestān</t>
  </si>
  <si>
    <t>IRKhorāsān-e Shomālī</t>
  </si>
  <si>
    <t>IRKhorāsān-e Jonūbī</t>
  </si>
  <si>
    <t>IRAlborz</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</si>
  <si>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</si>
  <si>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</si>
  <si>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</si>
  <si>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</si>
  <si>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</si>
  <si>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</si>
  <si>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</si>
  <si>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</si>
  <si>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</si>
  <si>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</si>
  <si>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</si>
  <si>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</si>
  <si>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</si>
  <si>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</si>
  <si>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</si>
  <si>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</si>
  <si>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</si>
  <si>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</si>
  <si>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</si>
  <si>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</si>
  <si>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</si>
  <si>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</si>
  <si>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</si>
  <si>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</si>
  <si>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</si>
  <si>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</si>
  <si>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</si>
  <si>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</si>
  <si>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</si>
  <si>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</si>
  <si>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</si>
  <si>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</si>
  <si>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</si>
  <si>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</si>
  <si>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</si>
  <si>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</si>
  <si>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</si>
  <si>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</si>
  <si>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</si>
  <si>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</si>
  <si>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</si>
  <si>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</si>
  <si>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</si>
  <si>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</si>
  <si>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</si>
  <si>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</si>
  <si>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</si>
  <si>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</si>
  <si>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</si>
  <si>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</si>
  <si>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</si>
  <si>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</si>
  <si>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</si>
  <si>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</si>
  <si>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</si>
  <si>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</si>
  <si>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</si>
  <si>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</si>
  <si>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</si>
  <si>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</si>
  <si>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</si>
  <si>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</si>
  <si>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</si>
  <si>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</si>
  <si>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</si>
  <si>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</si>
  <si>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</si>
  <si>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</si>
  <si>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</si>
  <si>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</si>
  <si>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</si>
  <si>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</si>
  <si>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</si>
  <si>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</si>
  <si>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</si>
  <si>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</si>
  <si>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</si>
  <si>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</si>
  <si>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</si>
  <si>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</si>
  <si>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</si>
  <si>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</si>
  <si>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</si>
  <si>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</si>
  <si>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</si>
  <si>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</si>
  <si>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</si>
  <si>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</si>
  <si>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</si>
  <si>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</si>
  <si>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</si>
  <si>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</si>
  <si>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</si>
  <si>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</si>
  <si>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</si>
  <si>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</si>
  <si>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</si>
  <si>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</si>
  <si>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</si>
  <si>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</si>
  <si>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</si>
  <si>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</si>
  <si>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</si>
  <si>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</si>
  <si>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</si>
  <si>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</si>
  <si>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</si>
  <si>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</si>
  <si>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</si>
  <si>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</si>
  <si>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</si>
  <si>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</si>
  <si>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</si>
  <si>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</si>
  <si>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</si>
  <si>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</si>
  <si>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</si>
  <si>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</si>
  <si>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</si>
  <si>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</si>
  <si>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</si>
  <si>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</si>
  <si>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</si>
  <si>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</si>
  <si>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</si>
  <si>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</si>
  <si>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</si>
  <si>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</si>
  <si>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</si>
  <si>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</si>
  <si>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</si>
  <si>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</si>
  <si>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</si>
  <si>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</si>
  <si>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</si>
  <si>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</si>
  <si>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</si>
  <si>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</si>
  <si>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</si>
  <si>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</si>
  <si>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</si>
  <si>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</si>
  <si>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</si>
  <si>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</si>
  <si>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</si>
  <si>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</si>
  <si>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</si>
  <si>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</si>
  <si>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</si>
  <si>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</si>
  <si>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</si>
  <si>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</si>
  <si>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</si>
  <si>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</si>
  <si>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</si>
  <si>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</si>
  <si>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</si>
  <si>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</si>
  <si>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</si>
  <si>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</si>
  <si>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</si>
  <si>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</si>
  <si>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</si>
  <si>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</si>
  <si>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</si>
  <si>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</si>
  <si>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</si>
  <si>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</si>
  <si>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</si>
  <si>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</si>
  <si>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</si>
  <si>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</si>
  <si>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</si>
  <si>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</si>
  <si>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</si>
  <si>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</si>
  <si>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</si>
  <si>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</si>
  <si>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</si>
  <si>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</si>
  <si>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</si>
  <si>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</si>
  <si>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</si>
  <si>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</si>
  <si>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</si>
  <si>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</si>
  <si>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</si>
  <si>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</si>
  <si>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</si>
  <si>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</si>
  <si>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</si>
  <si>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</si>
  <si>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</si>
  <si>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</si>
  <si>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</si>
  <si>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</si>
  <si>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</si>
  <si>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</si>
  <si>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</si>
  <si>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</si>
  <si>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</si>
  <si>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</si>
  <si>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</si>
  <si>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</si>
  <si>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</si>
  <si>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</si>
  <si>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</si>
  <si>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</si>
  <si>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</si>
  <si>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</si>
  <si>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</si>
  <si>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</si>
  <si>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</si>
  <si>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</si>
  <si>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</si>
  <si>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</si>
  <si>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</si>
  <si>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</si>
  <si>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</si>
  <si>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</si>
  <si>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</si>
  <si>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</si>
  <si>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</si>
  <si>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</si>
  <si>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</si>
  <si>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</si>
  <si>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</si>
  <si>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</si>
  <si>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</si>
  <si>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</si>
  <si>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</si>
  <si>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</si>
  <si>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</si>
  <si>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</si>
  <si>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</si>
  <si>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</si>
  <si>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</si>
  <si>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</si>
  <si>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</si>
  <si>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</si>
  <si>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</si>
  <si>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</si>
  <si>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</si>
  <si>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</si>
  <si>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</si>
  <si>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</si>
  <si>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</si>
  <si>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</si>
  <si>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</si>
  <si>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</si>
  <si>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</si>
  <si>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</si>
  <si>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</si>
  <si>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</si>
  <si>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</si>
  <si>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</si>
  <si>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</si>
  <si>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</si>
  <si>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</si>
  <si>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</si>
  <si>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</si>
  <si>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</si>
  <si>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</si>
  <si>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</si>
  <si>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</si>
  <si>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</si>
  <si>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</si>
  <si>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</si>
  <si>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</si>
  <si>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</si>
  <si>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</si>
  <si>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</si>
  <si>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</si>
  <si>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</si>
  <si>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</si>
  <si>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</si>
  <si>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</si>
  <si>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</si>
  <si>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</si>
  <si>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</si>
  <si>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</si>
  <si>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</si>
  <si>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</si>
  <si>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</si>
  <si>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</si>
  <si>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</si>
  <si>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</si>
  <si>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</si>
  <si>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</si>
  <si>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</si>
  <si>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</si>
  <si>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</si>
  <si>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</si>
  <si>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</si>
  <si>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</si>
  <si>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</si>
  <si>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</si>
  <si>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</si>
  <si>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</si>
  <si>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</si>
  <si>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</si>
  <si>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</si>
  <si>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</si>
  <si>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</si>
  <si>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</si>
  <si>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</si>
  <si>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</si>
  <si>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</si>
  <si>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</si>
  <si>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IT-GO</t>
  </si>
  <si>
    <t>Gorizia</t>
  </si>
  <si>
    <t>ITGorizia</t>
  </si>
  <si>
    <t>IT-PN</t>
  </si>
  <si>
    <t>Pordenone</t>
  </si>
  <si>
    <t>ITPordenone</t>
  </si>
  <si>
    <t>IT-TS</t>
  </si>
  <si>
    <t>Trieste</t>
  </si>
  <si>
    <t>ITTrieste</t>
  </si>
  <si>
    <t>IT-UD</t>
  </si>
  <si>
    <t>Udine</t>
  </si>
  <si>
    <t>ITUdine</t>
  </si>
  <si>
    <t>ITSicilia</t>
  </si>
  <si>
    <t>ITAgrigento</t>
  </si>
  <si>
    <t>ITCaltanissetta</t>
  </si>
  <si>
    <t>ITEnna</t>
  </si>
  <si>
    <t>ITRagusa</t>
  </si>
  <si>
    <t>ITSiracusa</t>
  </si>
  <si>
    <t>ITTrapani</t>
  </si>
  <si>
    <t>ITCatania</t>
  </si>
  <si>
    <t>ITMessina</t>
  </si>
  <si>
    <t>ITPalermo</t>
  </si>
  <si>
    <t>ITSardegna</t>
  </si>
  <si>
    <t>ITNuoro</t>
  </si>
  <si>
    <t>ITOristano</t>
  </si>
  <si>
    <t>ITSassari</t>
  </si>
  <si>
    <t>IT-SU</t>
  </si>
  <si>
    <t>ITSud Sardegna</t>
  </si>
  <si>
    <t>ITCagliari</t>
  </si>
  <si>
    <t>JMKingston</t>
  </si>
  <si>
    <t>JMSaint Andrew</t>
  </si>
  <si>
    <t>JMSaint Thomas</t>
  </si>
  <si>
    <t>JMPortland</t>
  </si>
  <si>
    <t>JMSaint Mary</t>
  </si>
  <si>
    <t>JMSaint Ann</t>
  </si>
  <si>
    <t>JMTrelawny</t>
  </si>
  <si>
    <t>JMSaint James</t>
  </si>
  <si>
    <t>JMHanover</t>
  </si>
  <si>
    <t>JMWestmoreland</t>
  </si>
  <si>
    <t>JMSaint Elizabeth</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</si>
  <si>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</si>
  <si>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</si>
  <si>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</si>
  <si>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</si>
  <si>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</si>
  <si>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</si>
  <si>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</si>
  <si>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</si>
  <si>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</si>
  <si>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</si>
  <si>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</si>
  <si>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</si>
  <si>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</si>
  <si>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</si>
  <si>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</si>
  <si>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</si>
  <si>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</si>
  <si>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</si>
  <si>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</si>
  <si>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</si>
  <si>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</si>
  <si>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</si>
  <si>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</si>
  <si>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</si>
  <si>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</si>
  <si>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</si>
  <si>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</si>
  <si>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</si>
  <si>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</si>
  <si>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</si>
  <si>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</si>
  <si>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</si>
  <si>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</si>
  <si>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</si>
  <si>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</si>
  <si>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</si>
  <si>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</si>
  <si>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</si>
  <si>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</si>
  <si>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</si>
  <si>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</si>
  <si>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</si>
  <si>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</si>
  <si>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</si>
  <si>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</si>
  <si>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</si>
  <si>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</si>
  <si>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</si>
  <si>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</si>
  <si>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</si>
  <si>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</si>
  <si>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</si>
  <si>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</si>
  <si>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</si>
  <si>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</si>
  <si>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</si>
  <si>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</si>
  <si>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</si>
  <si>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</si>
  <si>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</si>
  <si>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</si>
  <si>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</si>
  <si>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</si>
  <si>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</si>
  <si>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</si>
  <si>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</si>
  <si>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</si>
  <si>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</si>
  <si>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</si>
  <si>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</si>
  <si>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</si>
  <si>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</si>
  <si>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</si>
  <si>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</si>
  <si>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</si>
  <si>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</si>
  <si>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</si>
  <si>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</si>
  <si>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</si>
  <si>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</si>
  <si>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</si>
  <si>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</si>
  <si>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</si>
  <si>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</si>
  <si>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</si>
  <si>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</si>
  <si>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</si>
  <si>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</si>
  <si>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</si>
  <si>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</si>
  <si>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</si>
  <si>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</si>
  <si>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</si>
  <si>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</si>
  <si>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</si>
  <si>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</si>
  <si>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</si>
  <si>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</si>
  <si>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</si>
  <si>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</si>
  <si>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</si>
  <si>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</si>
  <si>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</si>
  <si>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</si>
  <si>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</si>
  <si>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</si>
  <si>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</si>
  <si>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</si>
  <si>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</si>
  <si>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</si>
  <si>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</si>
  <si>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</si>
  <si>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</si>
  <si>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</si>
  <si>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</si>
  <si>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</si>
  <si>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</si>
  <si>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</si>
  <si>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</si>
  <si>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</si>
  <si>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</si>
  <si>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</si>
  <si>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</si>
  <si>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</si>
  <si>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</si>
  <si>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</si>
  <si>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</si>
  <si>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</si>
  <si>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</si>
  <si>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</si>
  <si>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</si>
  <si>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</si>
  <si>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Bishkek Shaary</t>
  </si>
  <si>
    <t>KGBishkek Shaary</t>
  </si>
  <si>
    <t>KGGorod Biškek</t>
  </si>
  <si>
    <t>KGGorod Bishkek</t>
  </si>
  <si>
    <t>Osh Shaary</t>
  </si>
  <si>
    <t>KGOsh Shaary</t>
  </si>
  <si>
    <t>KGGorod Osh</t>
  </si>
  <si>
    <t>KGGorod Oš</t>
  </si>
  <si>
    <t>KGBatken</t>
  </si>
  <si>
    <t>KGBatkenskaja oblast'</t>
  </si>
  <si>
    <t>KGBatkenskaya oblast'</t>
  </si>
  <si>
    <t>KGChüy</t>
  </si>
  <si>
    <t>KGČujskaja oblast'</t>
  </si>
  <si>
    <t>KGChuyskaya oblast'</t>
  </si>
  <si>
    <t>KGJalal-Abad</t>
  </si>
  <si>
    <t>KGDzhalal-Abadskaya oblast'</t>
  </si>
  <si>
    <t>KGDžalal-Abadskaja oblast'</t>
  </si>
  <si>
    <t>KGNaryn</t>
  </si>
  <si>
    <t>KGNarynskaja oblast'</t>
  </si>
  <si>
    <t>KGNarynskaya oblast'</t>
  </si>
  <si>
    <t>KGOsh</t>
  </si>
  <si>
    <t>KGOšskaja oblast'</t>
  </si>
  <si>
    <t>KGOshskaya oblast'</t>
  </si>
  <si>
    <t>KGTalas</t>
  </si>
  <si>
    <t>KGTalasskaja oblast'</t>
  </si>
  <si>
    <t>KGTalasskaya oblast'</t>
  </si>
  <si>
    <t>KGYsyk-Köl</t>
  </si>
  <si>
    <t>KGIssyk-Kul'skaya oblast'</t>
  </si>
  <si>
    <t>KGIssyk-Kul'skaja oblast'</t>
  </si>
  <si>
    <t>KHPhnum Pénh</t>
  </si>
  <si>
    <t>KHPhnom Penh</t>
  </si>
  <si>
    <t>Banteay Mean Choăy</t>
  </si>
  <si>
    <t>KHBanteay Mean Choăy</t>
  </si>
  <si>
    <t>Bântéay Méan Choăy</t>
  </si>
  <si>
    <t>KHBântéay Méan Choăy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</si>
  <si>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</si>
  <si>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</si>
  <si>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</si>
  <si>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</si>
  <si>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</si>
  <si>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</si>
  <si>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</si>
  <si>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</si>
  <si>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</si>
  <si>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</si>
  <si>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</si>
  <si>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</si>
  <si>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</si>
  <si>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</si>
  <si>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Preăh Seihânŭ</t>
  </si>
  <si>
    <t>KHPreăh Seihânŭ</t>
  </si>
  <si>
    <t>KHPreah Sihanouk</t>
  </si>
  <si>
    <t>KHStoĕng Trêng</t>
  </si>
  <si>
    <t>KHStueng Traeng</t>
  </si>
  <si>
    <t>KHBaat Dambang</t>
  </si>
  <si>
    <t>KHBătdâmbâng</t>
  </si>
  <si>
    <t>KHSvay Riĕng</t>
  </si>
  <si>
    <t>KHSvaay Rieng</t>
  </si>
  <si>
    <t>KHTaakaev</t>
  </si>
  <si>
    <t>KHTakêv</t>
  </si>
  <si>
    <t>Ŏtdâr Méan Choăy</t>
  </si>
  <si>
    <t>KHŎtdâr Méan Choăy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</si>
  <si>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</si>
  <si>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</si>
  <si>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</si>
  <si>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</si>
  <si>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</si>
  <si>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</si>
  <si>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</si>
  <si>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</si>
  <si>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</si>
  <si>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</si>
  <si>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</si>
  <si>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</si>
  <si>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</si>
  <si>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</si>
  <si>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</si>
  <si>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</si>
  <si>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</si>
  <si>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</si>
  <si>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</si>
  <si>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</si>
  <si>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</si>
  <si>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</si>
  <si>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</si>
  <si>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</si>
  <si>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</si>
  <si>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</si>
  <si>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</si>
  <si>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</si>
  <si>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</si>
  <si>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</si>
  <si>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</si>
  <si>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</si>
  <si>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</si>
  <si>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</si>
  <si>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</si>
  <si>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</si>
  <si>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</si>
  <si>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</si>
  <si>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</si>
  <si>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</si>
  <si>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</si>
  <si>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</si>
  <si>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</si>
  <si>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</si>
  <si>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</si>
  <si>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</si>
  <si>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</si>
  <si>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</si>
  <si>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</si>
  <si>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</si>
  <si>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</si>
  <si>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</si>
  <si>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</si>
  <si>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</si>
  <si>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</si>
  <si>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</si>
  <si>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</si>
  <si>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</si>
  <si>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</si>
  <si>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</si>
  <si>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</si>
  <si>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</si>
  <si>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</si>
  <si>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</si>
  <si>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</si>
  <si>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</si>
  <si>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</si>
  <si>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</si>
  <si>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</si>
  <si>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</si>
  <si>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</si>
  <si>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</si>
  <si>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</si>
  <si>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</si>
  <si>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</si>
  <si>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</si>
  <si>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KP-15</t>
  </si>
  <si>
    <t>Kaesŏng</t>
  </si>
  <si>
    <t>KPKaesŏng</t>
  </si>
  <si>
    <t>Kaeseong</t>
  </si>
  <si>
    <t>KPKaeseong</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</si>
  <si>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</si>
  <si>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</si>
  <si>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</si>
  <si>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</si>
  <si>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</si>
  <si>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</si>
  <si>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</si>
  <si>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</si>
  <si>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</si>
  <si>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</si>
  <si>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</si>
  <si>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</si>
  <si>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</si>
  <si>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</si>
  <si>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Gangwon-teukbyeoljachido</t>
  </si>
  <si>
    <t>KRGangwon-teukbyeoljachido</t>
  </si>
  <si>
    <t>KRJeju-teukbyeoljachido</t>
  </si>
  <si>
    <t>KRSejong</t>
  </si>
  <si>
    <t>KWAl Aḩmadī</t>
  </si>
  <si>
    <t>KWAl Farwānīyah</t>
  </si>
  <si>
    <t>KWḨawallī</t>
  </si>
  <si>
    <t>KWAl Jahrā’</t>
  </si>
  <si>
    <t>KWAl ‘Āşimah</t>
  </si>
  <si>
    <t>KWMubārak al Kabīr</t>
  </si>
  <si>
    <t>KZ-10</t>
  </si>
  <si>
    <t>Abay oblysy</t>
  </si>
  <si>
    <t>KZAbay oblysy</t>
  </si>
  <si>
    <t>Abajskaja oblast’</t>
  </si>
  <si>
    <t>KZAbajskaja oblast’</t>
  </si>
  <si>
    <t>Abayskaya oblast’</t>
  </si>
  <si>
    <t>KZAbayskaya oblast’</t>
  </si>
  <si>
    <t>KZ-11</t>
  </si>
  <si>
    <t>KZAqmola oblysy</t>
  </si>
  <si>
    <t>KZAkmolinskaja oblast'</t>
  </si>
  <si>
    <t>KZAkmolinskaya oblast'</t>
  </si>
  <si>
    <t>KZ-15</t>
  </si>
  <si>
    <t>KZAqtöbe oblysy</t>
  </si>
  <si>
    <t>KZAktjubinskaja oblast'</t>
  </si>
  <si>
    <t>KZAktyubinskaya oblast'</t>
  </si>
  <si>
    <t>KZ-19</t>
  </si>
  <si>
    <t>KZAlmaty oblysy</t>
  </si>
  <si>
    <t>KZAlmatinskaja oblast'</t>
  </si>
  <si>
    <t>KZAlmatinskaya oblast'</t>
  </si>
  <si>
    <t>KZ-23</t>
  </si>
  <si>
    <t>KZAtyraū oblysy</t>
  </si>
  <si>
    <t>KZAtyrauskaja oblast'</t>
  </si>
  <si>
    <t>KZAtyrauskaya oblast'</t>
  </si>
  <si>
    <t>KZ-27</t>
  </si>
  <si>
    <t>KZBatys Qazaqstan oblysy</t>
  </si>
  <si>
    <t>KZZapadno-Kazahstanskaja oblast'</t>
  </si>
  <si>
    <t>KZZapadno-Kazakhstanskaya oblast'</t>
  </si>
  <si>
    <t>KZ-31</t>
  </si>
  <si>
    <t>KZZhambyl oblysy</t>
  </si>
  <si>
    <t>KZŽambylskaja oblast'</t>
  </si>
  <si>
    <t>KZZhambylskaya oblast'</t>
  </si>
  <si>
    <t>KZ-33</t>
  </si>
  <si>
    <t>Zhetisū oblysy</t>
  </si>
  <si>
    <t>KZZhetisū oblysy</t>
  </si>
  <si>
    <t>Žetysuskaja oblast’</t>
  </si>
  <si>
    <t>KZŽetysuskaja oblast’</t>
  </si>
  <si>
    <t>Zhetysuskaya oblast’</t>
  </si>
  <si>
    <t>KZZhetysuskaya oblast’</t>
  </si>
  <si>
    <t>KZ-35</t>
  </si>
  <si>
    <t>KZQaraghandy oblysy</t>
  </si>
  <si>
    <t>KZKaragandinskaja oblast'</t>
  </si>
  <si>
    <t>KZKaragandinskaya oblast'</t>
  </si>
  <si>
    <t>KZ-39</t>
  </si>
  <si>
    <t>KZQostanay oblysy</t>
  </si>
  <si>
    <t>KZKostanayskaya oblast'</t>
  </si>
  <si>
    <t>KZKostanajskaja oblast'</t>
  </si>
  <si>
    <t>KZ-43</t>
  </si>
  <si>
    <t>KZQyzylorda oblysy</t>
  </si>
  <si>
    <t>KZKyzylordinskaja oblast'</t>
  </si>
  <si>
    <t>KZKyzylordinskaya oblast'</t>
  </si>
  <si>
    <t>KZ-47</t>
  </si>
  <si>
    <t>KZMangghystaū oblysy</t>
  </si>
  <si>
    <t>KZMangistauskaya oblast'</t>
  </si>
  <si>
    <t>KZMangystauskaja oblast'</t>
  </si>
  <si>
    <t>KZ-55</t>
  </si>
  <si>
    <t>KZPavlodar oblysy</t>
  </si>
  <si>
    <t>KZPavlodarskaja oblast'</t>
  </si>
  <si>
    <t>KZPavlodarskaya oblast'</t>
  </si>
  <si>
    <t>KZ-59</t>
  </si>
  <si>
    <t>KZSoltüstik Qazaqstan oblysy</t>
  </si>
  <si>
    <t>KZSevero-Kazakhstanskaya oblast'</t>
  </si>
  <si>
    <t>KZSevero-Kazahstanskaja oblast'</t>
  </si>
  <si>
    <t>KZ-61</t>
  </si>
  <si>
    <t>KZTürkistan oblysy</t>
  </si>
  <si>
    <t>KZTurkestanskaja oblast'</t>
  </si>
  <si>
    <t>KZTurkestankaya oblast'</t>
  </si>
  <si>
    <t>KZ-62</t>
  </si>
  <si>
    <t>Ulytaū oblysy</t>
  </si>
  <si>
    <t>KZUlytaū oblysy</t>
  </si>
  <si>
    <t>Ulytauskaja oblast’</t>
  </si>
  <si>
    <t>KZUlytauskaja oblast’</t>
  </si>
  <si>
    <t>Ulytauskaya oblast’</t>
  </si>
  <si>
    <t>KZUlytauskaya oblast’</t>
  </si>
  <si>
    <t>KZ-63</t>
  </si>
  <si>
    <t>KZShyghys Qazaqstan oblysy</t>
  </si>
  <si>
    <t>KZVostočno-Kazahstanskaja oblast'</t>
  </si>
  <si>
    <t>KZVostochno-Kazakhstanskaya oblast'</t>
  </si>
  <si>
    <t>KZ-71</t>
  </si>
  <si>
    <t>KZAstana</t>
  </si>
  <si>
    <t>KZ-75</t>
  </si>
  <si>
    <t>KZAlmaty</t>
  </si>
  <si>
    <t>KZ-79</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</si>
  <si>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</si>
  <si>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</si>
  <si>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</si>
  <si>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</si>
  <si>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</si>
  <si>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</si>
  <si>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</si>
  <si>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</si>
  <si>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</si>
  <si>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</si>
  <si>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</si>
  <si>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</si>
  <si>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</si>
  <si>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</si>
  <si>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</si>
  <si>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LAXaignabouli</t>
  </si>
  <si>
    <t>LAXékong</t>
  </si>
  <si>
    <t>LAXiangkhouang</t>
  </si>
  <si>
    <t>LAXaisômboun</t>
  </si>
  <si>
    <t>LBAakkâr</t>
  </si>
  <si>
    <t>LB‘Akkār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</si>
  <si>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</si>
  <si>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</si>
  <si>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</si>
  <si>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</si>
  <si>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</si>
  <si>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</si>
  <si>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</si>
  <si>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</si>
  <si>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</si>
  <si>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</si>
  <si>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</si>
  <si>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</si>
  <si>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</si>
  <si>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</si>
  <si>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</si>
  <si>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</si>
  <si>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</si>
  <si>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</si>
  <si>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</si>
  <si>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</si>
  <si>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</si>
  <si>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</si>
  <si>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</si>
  <si>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</si>
  <si>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</si>
  <si>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</si>
  <si>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</si>
  <si>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</si>
  <si>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</si>
  <si>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</si>
  <si>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</si>
  <si>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</si>
  <si>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</si>
  <si>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</si>
  <si>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</si>
  <si>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</si>
  <si>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</si>
  <si>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</si>
  <si>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</si>
  <si>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</si>
  <si>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</si>
  <si>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</si>
  <si>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</si>
  <si>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</si>
  <si>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</si>
  <si>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</si>
  <si>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</si>
  <si>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</si>
  <si>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</si>
  <si>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</si>
  <si>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</si>
  <si>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</si>
  <si>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</si>
  <si>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</si>
  <si>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</si>
  <si>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</si>
  <si>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</si>
  <si>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</si>
  <si>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</si>
  <si>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</si>
  <si>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</si>
  <si>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</si>
  <si>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</si>
  <si>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</si>
  <si>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</si>
  <si>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</si>
  <si>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</si>
  <si>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</si>
  <si>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</si>
  <si>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</si>
  <si>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</si>
  <si>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</si>
  <si>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</si>
  <si>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</si>
  <si>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</si>
  <si>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</si>
  <si>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</si>
  <si>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</si>
  <si>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</si>
  <si>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</si>
  <si>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</si>
  <si>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</si>
  <si>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</si>
  <si>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</si>
  <si>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</si>
  <si>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</si>
  <si>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</si>
  <si>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</si>
  <si>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</si>
  <si>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</si>
  <si>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</si>
  <si>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</si>
  <si>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</si>
  <si>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</si>
  <si>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</si>
  <si>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</si>
  <si>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</si>
  <si>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</si>
  <si>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</si>
  <si>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</si>
  <si>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</si>
  <si>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</si>
  <si>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</si>
  <si>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</si>
  <si>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</si>
  <si>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</si>
  <si>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</si>
  <si>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</si>
  <si>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</si>
  <si>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</si>
  <si>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</si>
  <si>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</si>
  <si>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</si>
  <si>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</si>
  <si>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</si>
  <si>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</si>
  <si>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</si>
  <si>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</si>
  <si>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</si>
  <si>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</si>
  <si>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</si>
  <si>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</si>
  <si>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</si>
  <si>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</si>
  <si>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</si>
  <si>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</si>
  <si>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</si>
  <si>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</si>
  <si>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</si>
  <si>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</si>
  <si>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</si>
  <si>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</si>
  <si>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</si>
  <si>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</si>
  <si>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</si>
  <si>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</si>
  <si>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</si>
  <si>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</si>
  <si>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</si>
  <si>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</si>
  <si>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</si>
  <si>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</si>
  <si>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</si>
  <si>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</si>
  <si>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</si>
  <si>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</si>
  <si>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</si>
  <si>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</si>
  <si>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</si>
  <si>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</si>
  <si>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Botha-Bothe</t>
  </si>
  <si>
    <t>LSBotha-Bothe</t>
  </si>
  <si>
    <t>LSLeribe</t>
  </si>
  <si>
    <t>LSBerea</t>
  </si>
  <si>
    <t>LSMafeteng</t>
  </si>
  <si>
    <t>LSMohale's Hoek</t>
  </si>
  <si>
    <t>LSQuthing</t>
  </si>
  <si>
    <t>LSQacha's Nek</t>
  </si>
  <si>
    <t>LSMokhotlong</t>
  </si>
  <si>
    <t>LSThaba-Tseka</t>
  </si>
  <si>
    <t>LTAlytaus apskritis</t>
  </si>
  <si>
    <t>LTAlytaus miestas</t>
  </si>
  <si>
    <t>LTAlytus</t>
  </si>
  <si>
    <t>LTLazdijai</t>
  </si>
  <si>
    <t>LTVarėna</t>
  </si>
  <si>
    <t>LTDruskininkai</t>
  </si>
  <si>
    <t>LTKlaipėdos apskritis</t>
  </si>
  <si>
    <t>LTKlaipėdos miestas</t>
  </si>
  <si>
    <t>LTPalangos miestas</t>
  </si>
  <si>
    <t>LTKlaipėda</t>
  </si>
  <si>
    <t>LTKretinga</t>
  </si>
  <si>
    <t>LTŠilutė</t>
  </si>
  <si>
    <t>LTSkuodas</t>
  </si>
  <si>
    <t>LTNeringa</t>
  </si>
  <si>
    <t>LTKauno apskritis</t>
  </si>
  <si>
    <t>LTKauno miestas</t>
  </si>
  <si>
    <t>LTJonava</t>
  </si>
  <si>
    <t>LTKaišiadorys</t>
  </si>
  <si>
    <t>LTKaunas</t>
  </si>
  <si>
    <t>LTKėdainiai</t>
  </si>
  <si>
    <t>LTPrienai</t>
  </si>
  <si>
    <t>LTRaseiniai</t>
  </si>
  <si>
    <t>Birštonas</t>
  </si>
  <si>
    <t>LTBirštonas</t>
  </si>
  <si>
    <t>LTMarijampolės apskritis</t>
  </si>
  <si>
    <t>LTMarijampolė</t>
  </si>
  <si>
    <t>LTŠakiai</t>
  </si>
  <si>
    <t>LTVilkaviškis</t>
  </si>
  <si>
    <t>Kalvarija</t>
  </si>
  <si>
    <t>LTKalvarija</t>
  </si>
  <si>
    <t>LTKazlų Rūdos</t>
  </si>
  <si>
    <t>LTPanevėžio apskritis</t>
  </si>
  <si>
    <t>LTPanevėžio miestas</t>
  </si>
  <si>
    <t>LTBiržai</t>
  </si>
  <si>
    <t>LTKupiškis</t>
  </si>
  <si>
    <t>LTPanevėžys</t>
  </si>
  <si>
    <t>LTPasvalys</t>
  </si>
  <si>
    <t>LTRokiškis</t>
  </si>
  <si>
    <t>LTŠiaulių apskritis</t>
  </si>
  <si>
    <t>LTŠiaulių miestas</t>
  </si>
  <si>
    <t>LTAkmenė</t>
  </si>
  <si>
    <t>LTJoniškis</t>
  </si>
  <si>
    <t>LTKelmė</t>
  </si>
  <si>
    <t>LTPakruojis</t>
  </si>
  <si>
    <t>LTRadviliškis</t>
  </si>
  <si>
    <t>LTŠiauliai</t>
  </si>
  <si>
    <t>LTTauragės apskritis</t>
  </si>
  <si>
    <t>LTJurbarkas</t>
  </si>
  <si>
    <t>LTŠilalė</t>
  </si>
  <si>
    <t>LTTauragė</t>
  </si>
  <si>
    <t>LTPagėgiai</t>
  </si>
  <si>
    <t>LTTelšių apskritis</t>
  </si>
  <si>
    <t>LTMažeikiai</t>
  </si>
  <si>
    <t>LTPlungė</t>
  </si>
  <si>
    <t>LTTelšiai</t>
  </si>
  <si>
    <t>Rietavas</t>
  </si>
  <si>
    <t>LTRietavas</t>
  </si>
  <si>
    <t>LTUtenos apskritis</t>
  </si>
  <si>
    <t>LTAnykščiai</t>
  </si>
  <si>
    <t>LTIgnalina</t>
  </si>
  <si>
    <t>LTMolėtai</t>
  </si>
  <si>
    <t>LTUtena</t>
  </si>
  <si>
    <t>LTZarasai</t>
  </si>
  <si>
    <t>LTVisaginas</t>
  </si>
  <si>
    <t>LTVilniaus apskritis</t>
  </si>
  <si>
    <t>LTVilniaus miestas</t>
  </si>
  <si>
    <t>LTŠalčininkai</t>
  </si>
  <si>
    <t>LTŠirvintos</t>
  </si>
  <si>
    <t>LTŠvenčionys</t>
  </si>
  <si>
    <t>LTTrakai</t>
  </si>
  <si>
    <t>LTUkmergė</t>
  </si>
  <si>
    <t>LTVilnius</t>
  </si>
  <si>
    <t>LTElektrėnai</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</si>
  <si>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</si>
  <si>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</si>
  <si>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</si>
  <si>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</si>
  <si>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</si>
  <si>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</si>
  <si>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</si>
  <si>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</si>
  <si>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</si>
  <si>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</si>
  <si>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</si>
  <si>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</si>
  <si>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</si>
  <si>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</si>
  <si>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</si>
  <si>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</si>
  <si>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</si>
  <si>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</si>
  <si>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</si>
  <si>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</si>
  <si>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</si>
  <si>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</si>
  <si>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</si>
  <si>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</si>
  <si>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</si>
  <si>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</si>
  <si>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</si>
  <si>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</si>
  <si>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</si>
  <si>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</si>
  <si>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</si>
  <si>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</si>
  <si>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</si>
  <si>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</si>
  <si>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</si>
  <si>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</si>
  <si>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</si>
  <si>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</si>
  <si>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</si>
  <si>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</si>
  <si>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</si>
  <si>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</si>
  <si>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</si>
  <si>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</si>
  <si>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</si>
  <si>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</si>
  <si>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</si>
  <si>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</si>
  <si>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</si>
  <si>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</si>
  <si>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</si>
  <si>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</si>
  <si>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</si>
  <si>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</si>
  <si>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</si>
  <si>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</si>
  <si>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</si>
  <si>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</si>
  <si>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</si>
  <si>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</si>
  <si>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</si>
  <si>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LV-111</t>
  </si>
  <si>
    <t>Augšdaugavas novads</t>
  </si>
  <si>
    <t>LVAugšdaugavas novads</t>
  </si>
  <si>
    <t>LV-112</t>
  </si>
  <si>
    <t>Dienvidkurzemes Novads</t>
  </si>
  <si>
    <t>LVDienvidkurzemes Novads</t>
  </si>
  <si>
    <t>LV-113</t>
  </si>
  <si>
    <t>Valmieras Novads</t>
  </si>
  <si>
    <t>LVValmieras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</si>
  <si>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</si>
  <si>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</si>
  <si>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</si>
  <si>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</si>
  <si>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</si>
  <si>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</si>
  <si>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</si>
  <si>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</si>
  <si>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</si>
  <si>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</si>
  <si>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</si>
  <si>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</si>
  <si>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</si>
  <si>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</si>
  <si>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</si>
  <si>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</si>
  <si>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</si>
  <si>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</si>
  <si>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</si>
  <si>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</si>
  <si>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</si>
  <si>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</si>
  <si>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</si>
  <si>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</si>
  <si>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</si>
  <si>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</si>
  <si>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</si>
  <si>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</si>
  <si>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</si>
  <si>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</si>
  <si>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</si>
  <si>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</si>
  <si>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</si>
  <si>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</si>
  <si>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</si>
  <si>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</si>
  <si>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</si>
  <si>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</si>
  <si>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</si>
  <si>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</si>
  <si>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</si>
  <si>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</si>
  <si>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</si>
  <si>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</si>
  <si>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</si>
  <si>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</si>
  <si>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</si>
  <si>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</si>
  <si>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</si>
  <si>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</si>
  <si>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</si>
  <si>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</si>
  <si>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</si>
  <si>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</si>
  <si>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</si>
  <si>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</si>
  <si>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</si>
  <si>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</si>
  <si>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</si>
  <si>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</si>
  <si>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</si>
  <si>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</si>
  <si>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Khémisset</t>
  </si>
  <si>
    <t>MAKhémisset</t>
  </si>
  <si>
    <t>MANouaceur</t>
  </si>
  <si>
    <t>MASidi Kacem</t>
  </si>
  <si>
    <t>MASidi Slimane</t>
  </si>
  <si>
    <t>MABéni Mellal-Khénifra</t>
  </si>
  <si>
    <t>MAAzilal</t>
  </si>
  <si>
    <t>MABéni Mellal</t>
  </si>
  <si>
    <t>MAFquih Ben Salah</t>
  </si>
  <si>
    <t>Khénifra</t>
  </si>
  <si>
    <t>MAKhénifra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</si>
  <si>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</si>
  <si>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</si>
  <si>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</si>
  <si>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</si>
  <si>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</si>
  <si>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</si>
  <si>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</si>
  <si>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</si>
  <si>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</si>
  <si>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</si>
  <si>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</si>
  <si>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</si>
  <si>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</si>
  <si>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</si>
  <si>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</si>
  <si>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</si>
  <si>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</si>
  <si>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</si>
  <si>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</si>
  <si>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</si>
  <si>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</si>
  <si>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</si>
  <si>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</si>
  <si>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</si>
  <si>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</si>
  <si>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</si>
  <si>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</si>
  <si>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</si>
  <si>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</si>
  <si>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Taroudannt</t>
  </si>
  <si>
    <t>MATaroudannt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</si>
  <si>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</si>
  <si>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</si>
  <si>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</si>
  <si>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</si>
  <si>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</si>
  <si>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</si>
  <si>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</si>
  <si>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</si>
  <si>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</si>
  <si>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</si>
  <si>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</si>
  <si>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</si>
  <si>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</si>
  <si>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</si>
  <si>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</si>
  <si>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</si>
  <si>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</si>
  <si>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</si>
  <si>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</si>
  <si>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</si>
  <si>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</si>
  <si>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</si>
  <si>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</si>
  <si>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</si>
  <si>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</si>
  <si>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</si>
  <si>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</si>
  <si>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</si>
  <si>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</si>
  <si>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</si>
  <si>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</si>
  <si>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</si>
  <si>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</si>
  <si>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</si>
  <si>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</si>
  <si>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</si>
  <si>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</si>
  <si>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</si>
  <si>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</si>
  <si>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</si>
  <si>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</si>
  <si>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</si>
  <si>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</si>
  <si>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</si>
  <si>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</si>
  <si>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</si>
  <si>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</si>
  <si>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</si>
  <si>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</si>
  <si>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</si>
  <si>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</si>
  <si>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</si>
  <si>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</si>
  <si>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</si>
  <si>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</si>
  <si>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</si>
  <si>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</si>
  <si>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</si>
  <si>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</si>
  <si>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</si>
  <si>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</si>
  <si>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</si>
  <si>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</si>
  <si>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</si>
  <si>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</si>
  <si>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</si>
  <si>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</si>
  <si>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</si>
  <si>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</si>
  <si>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</si>
  <si>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</si>
  <si>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</si>
  <si>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</si>
  <si>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</si>
  <si>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</si>
  <si>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</si>
  <si>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</si>
  <si>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</si>
  <si>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</si>
  <si>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</si>
  <si>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</si>
  <si>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</si>
  <si>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</si>
  <si>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</si>
  <si>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</si>
  <si>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</si>
  <si>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</si>
  <si>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</si>
  <si>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</si>
  <si>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</si>
  <si>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</si>
  <si>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</si>
  <si>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</si>
  <si>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ME-25</t>
  </si>
  <si>
    <t>Zeta</t>
  </si>
  <si>
    <t>MEZeta</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</si>
  <si>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</si>
  <si>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</si>
  <si>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</si>
  <si>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</si>
  <si>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</si>
  <si>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</si>
  <si>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</si>
  <si>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</si>
  <si>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</si>
  <si>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</si>
  <si>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</si>
  <si>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</si>
  <si>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</si>
  <si>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</si>
  <si>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</si>
  <si>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</si>
  <si>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</si>
  <si>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</si>
  <si>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</si>
  <si>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</si>
  <si>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</si>
  <si>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</si>
  <si>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</si>
  <si>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</si>
  <si>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</si>
  <si>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</si>
  <si>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</si>
  <si>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</si>
  <si>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</si>
  <si>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</si>
  <si>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</si>
  <si>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</si>
  <si>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</si>
  <si>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</si>
  <si>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</si>
  <si>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</si>
  <si>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</si>
  <si>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</si>
  <si>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</si>
  <si>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</si>
  <si>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</si>
  <si>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</si>
  <si>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</si>
  <si>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</si>
  <si>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</si>
  <si>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</si>
  <si>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</si>
  <si>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</si>
  <si>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</si>
  <si>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</si>
  <si>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</si>
  <si>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</si>
  <si>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</si>
  <si>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</si>
  <si>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</si>
  <si>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</si>
  <si>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</si>
  <si>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</si>
  <si>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</si>
  <si>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</si>
  <si>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</si>
  <si>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</si>
  <si>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</si>
  <si>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</si>
  <si>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</si>
  <si>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</si>
  <si>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</si>
  <si>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</si>
  <si>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</si>
  <si>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</si>
  <si>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</si>
  <si>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</si>
  <si>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</si>
  <si>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</si>
  <si>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</si>
  <si>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</si>
  <si>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</si>
  <si>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</si>
  <si>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</si>
  <si>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</si>
  <si>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</si>
  <si>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</si>
  <si>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</si>
  <si>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</si>
  <si>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</si>
  <si>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</si>
  <si>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</si>
  <si>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</si>
  <si>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</si>
  <si>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</si>
  <si>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</si>
  <si>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</si>
  <si>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</si>
  <si>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</si>
  <si>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</si>
  <si>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</si>
  <si>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</si>
  <si>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</si>
  <si>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</si>
  <si>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</si>
  <si>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</si>
  <si>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</si>
  <si>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</si>
  <si>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</si>
  <si>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</si>
  <si>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</si>
  <si>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</si>
  <si>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</si>
  <si>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</si>
  <si>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</si>
  <si>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</si>
  <si>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</si>
  <si>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</si>
  <si>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</si>
  <si>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</si>
  <si>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</si>
  <si>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</si>
  <si>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</si>
  <si>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</si>
  <si>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</si>
  <si>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</si>
  <si>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</si>
  <si>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</si>
  <si>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</si>
  <si>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</si>
  <si>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</si>
  <si>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</si>
  <si>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</si>
  <si>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</si>
  <si>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</si>
  <si>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</si>
  <si>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</si>
  <si>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</si>
  <si>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</si>
  <si>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</si>
  <si>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</si>
  <si>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</si>
  <si>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</si>
  <si>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</si>
  <si>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</si>
  <si>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</si>
  <si>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</si>
  <si>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</si>
  <si>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</si>
  <si>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</si>
  <si>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</si>
  <si>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</si>
  <si>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</si>
  <si>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</si>
  <si>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</si>
  <si>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</si>
  <si>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</si>
  <si>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</si>
  <si>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</si>
  <si>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</si>
  <si>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</si>
  <si>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</si>
  <si>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</si>
  <si>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</si>
  <si>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</si>
  <si>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</si>
  <si>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</si>
  <si>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</si>
  <si>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</si>
  <si>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</si>
  <si>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</si>
  <si>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</si>
  <si>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</si>
  <si>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</si>
  <si>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</si>
  <si>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</si>
  <si>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</si>
  <si>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</si>
  <si>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</si>
  <si>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</si>
  <si>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</si>
  <si>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</si>
  <si>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</si>
  <si>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</si>
  <si>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</si>
  <si>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</si>
  <si>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</si>
  <si>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</si>
  <si>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</si>
  <si>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</si>
  <si>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</si>
  <si>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</si>
  <si>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</si>
  <si>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</si>
  <si>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</si>
  <si>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</si>
  <si>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</si>
  <si>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</si>
  <si>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</si>
  <si>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</si>
  <si>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</si>
  <si>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</si>
  <si>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</si>
  <si>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</si>
  <si>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</si>
  <si>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</si>
  <si>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</si>
  <si>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</si>
  <si>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</si>
  <si>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</si>
  <si>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</si>
  <si>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</si>
  <si>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</si>
  <si>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</si>
  <si>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</si>
  <si>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</si>
  <si>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</si>
  <si>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</si>
  <si>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</si>
  <si>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</si>
  <si>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</si>
  <si>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</si>
  <si>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</si>
  <si>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</si>
  <si>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</si>
  <si>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</si>
  <si>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</si>
  <si>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</si>
  <si>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</si>
  <si>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</si>
  <si>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</si>
  <si>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</si>
  <si>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</si>
  <si>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</si>
  <si>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</si>
  <si>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</si>
  <si>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</si>
  <si>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</si>
  <si>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</si>
  <si>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</si>
  <si>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</si>
  <si>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</si>
  <si>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</si>
  <si>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</si>
  <si>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</si>
  <si>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</si>
  <si>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</si>
  <si>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</si>
  <si>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</si>
  <si>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</si>
  <si>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</si>
  <si>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</si>
  <si>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</si>
  <si>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</si>
  <si>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</si>
  <si>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</si>
  <si>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</si>
  <si>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</si>
  <si>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</si>
  <si>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</si>
  <si>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</si>
  <si>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</si>
  <si>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</si>
  <si>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</si>
  <si>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</si>
  <si>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</si>
  <si>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</si>
  <si>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</si>
  <si>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</si>
  <si>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</si>
  <si>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</si>
  <si>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</si>
  <si>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</si>
  <si>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</si>
  <si>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</si>
  <si>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</si>
  <si>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</si>
  <si>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</si>
  <si>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MUBlack River</t>
  </si>
  <si>
    <t>MUFlacq</t>
  </si>
  <si>
    <t>MUGrand Port</t>
  </si>
  <si>
    <t>MUMoka</t>
  </si>
  <si>
    <t>MUPamplemousses</t>
  </si>
  <si>
    <t>MUPort Louis</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</si>
  <si>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</si>
  <si>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</si>
  <si>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</si>
  <si>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</si>
  <si>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</si>
  <si>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</si>
  <si>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</si>
  <si>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</si>
  <si>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</si>
  <si>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</si>
  <si>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</si>
  <si>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</si>
  <si>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</si>
  <si>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</si>
  <si>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</si>
  <si>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</si>
  <si>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</si>
  <si>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</si>
  <si>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</si>
  <si>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</si>
  <si>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</si>
  <si>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</si>
  <si>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</si>
  <si>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</si>
  <si>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</si>
  <si>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</si>
  <si>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</si>
  <si>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</si>
  <si>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</si>
  <si>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</si>
  <si>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</si>
  <si>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</si>
  <si>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</si>
  <si>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</si>
  <si>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</si>
  <si>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</si>
  <si>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</si>
  <si>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</si>
  <si>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</si>
  <si>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</si>
  <si>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</si>
  <si>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</si>
  <si>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</si>
  <si>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</si>
  <si>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</si>
  <si>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</si>
  <si>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</si>
  <si>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</si>
  <si>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</si>
  <si>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</si>
  <si>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</si>
  <si>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</si>
  <si>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</si>
  <si>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</si>
  <si>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</si>
  <si>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</si>
  <si>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</si>
  <si>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</si>
  <si>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</si>
  <si>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</si>
  <si>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</si>
  <si>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</si>
  <si>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</si>
  <si>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</si>
  <si>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</si>
  <si>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</si>
  <si>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</si>
  <si>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</si>
  <si>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</si>
  <si>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</si>
  <si>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</si>
  <si>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</si>
  <si>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</si>
  <si>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</si>
  <si>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</si>
  <si>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</si>
  <si>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</si>
  <si>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</si>
  <si>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</si>
  <si>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</si>
  <si>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</si>
  <si>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</si>
  <si>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</si>
  <si>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</si>
  <si>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</si>
  <si>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</si>
  <si>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</si>
  <si>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</si>
  <si>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</si>
  <si>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</si>
  <si>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</si>
  <si>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</si>
  <si>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</si>
  <si>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</si>
  <si>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</si>
  <si>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</si>
  <si>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</si>
  <si>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</si>
  <si>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</si>
  <si>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</si>
  <si>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</si>
  <si>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</si>
  <si>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</si>
  <si>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</si>
  <si>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</si>
  <si>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</si>
  <si>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</si>
  <si>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</si>
  <si>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</si>
  <si>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</si>
  <si>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</si>
  <si>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</si>
  <si>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</si>
  <si>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</si>
  <si>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</si>
  <si>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</si>
  <si>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</si>
  <si>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</si>
  <si>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</si>
  <si>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</si>
  <si>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</si>
  <si>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</si>
  <si>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</si>
  <si>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</si>
  <si>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</si>
  <si>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</si>
  <si>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</si>
  <si>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</si>
  <si>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</si>
  <si>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</si>
  <si>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</si>
  <si>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MZNampula</t>
  </si>
  <si>
    <t>MZCabo Delgado</t>
  </si>
  <si>
    <t>MZZambézia</t>
  </si>
  <si>
    <t>MZSofala</t>
  </si>
  <si>
    <t>MZTete</t>
  </si>
  <si>
    <t>NAZambezi</t>
  </si>
  <si>
    <t>NAErongo</t>
  </si>
  <si>
    <t>NAHardap</t>
  </si>
  <si>
    <t>//Karas</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</si>
  <si>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</si>
  <si>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</si>
  <si>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</si>
  <si>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</si>
  <si>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</si>
  <si>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</si>
  <si>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</si>
  <si>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</si>
  <si>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</si>
  <si>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</si>
  <si>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</si>
  <si>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</si>
  <si>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</si>
  <si>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</si>
  <si>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</si>
  <si>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</si>
  <si>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</si>
  <si>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</si>
  <si>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</si>
  <si>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</si>
  <si>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</si>
  <si>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</si>
  <si>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</si>
  <si>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</si>
  <si>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</si>
  <si>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</si>
  <si>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</si>
  <si>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</si>
  <si>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</si>
  <si>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</si>
  <si>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</si>
  <si>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</si>
  <si>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</si>
  <si>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</si>
  <si>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</si>
  <si>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</si>
  <si>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</si>
  <si>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</si>
  <si>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</si>
  <si>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</si>
  <si>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</si>
  <si>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</si>
  <si>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</si>
  <si>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</si>
  <si>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</si>
  <si>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</si>
  <si>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</si>
  <si>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</si>
  <si>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</si>
  <si>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NGPlateau</t>
  </si>
  <si>
    <t>NGRivers</t>
  </si>
  <si>
    <t>NGSokoto</t>
  </si>
  <si>
    <t>NGTaraba</t>
  </si>
  <si>
    <t>NGYobe</t>
  </si>
  <si>
    <t>NGZamfara</t>
  </si>
  <si>
    <t>NGAbuja Federal Capital Territory</t>
  </si>
  <si>
    <t>NIBoaco</t>
  </si>
  <si>
    <t>NICarazo</t>
  </si>
  <si>
    <t>NIChinandega</t>
  </si>
  <si>
    <t>NIChontales</t>
  </si>
  <si>
    <t>NIEstelí</t>
  </si>
  <si>
    <t>NIGranada</t>
  </si>
  <si>
    <t>NIJinotega</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</si>
  <si>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</si>
  <si>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</si>
  <si>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</si>
  <si>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</si>
  <si>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</si>
  <si>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</si>
  <si>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</si>
  <si>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</si>
  <si>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</si>
  <si>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</si>
  <si>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</si>
  <si>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</si>
  <si>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</si>
  <si>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</si>
  <si>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</si>
  <si>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</si>
  <si>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</si>
  <si>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</si>
  <si>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</si>
  <si>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</si>
  <si>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</si>
  <si>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</si>
  <si>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</si>
  <si>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</si>
  <si>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</si>
  <si>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</si>
  <si>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</si>
  <si>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</si>
  <si>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</si>
  <si>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</si>
  <si>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</si>
  <si>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</si>
  <si>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NOViken</t>
  </si>
  <si>
    <t>NOInnlandet</t>
  </si>
  <si>
    <t>NOVestfold og Telemark</t>
  </si>
  <si>
    <t>NOAgder</t>
  </si>
  <si>
    <t>NOVestland</t>
  </si>
  <si>
    <t>NOTrøndelag</t>
  </si>
  <si>
    <t>Trööndelage</t>
  </si>
  <si>
    <t>NOTrööndelage</t>
  </si>
  <si>
    <t>Tromssan ja Finmarkun</t>
  </si>
  <si>
    <t>NOTromssan ja Finmarkun</t>
  </si>
  <si>
    <t>NOTroms og Finnmark</t>
  </si>
  <si>
    <t>Romssa ja Finnmárkku</t>
  </si>
  <si>
    <t>NORomssa ja Finnmárkku</t>
  </si>
  <si>
    <t>NOSvalbard (Arctic Region) (see also separate country code entry under SJ)</t>
  </si>
  <si>
    <t>NOJan Mayen (Arctic Region) (see also separate country code entry under SJ)</t>
  </si>
  <si>
    <t>Koshi</t>
  </si>
  <si>
    <t>NPKoshi</t>
  </si>
  <si>
    <t>Koshī</t>
  </si>
  <si>
    <t>NPKoshī</t>
  </si>
  <si>
    <t>Madhesh</t>
  </si>
  <si>
    <t>NPMadhesh</t>
  </si>
  <si>
    <t>NPBagmati</t>
  </si>
  <si>
    <t>Bāgmatī</t>
  </si>
  <si>
    <t>NPBāgmatī</t>
  </si>
  <si>
    <t>NPGandaki</t>
  </si>
  <si>
    <t>Gaṇḍakī</t>
  </si>
  <si>
    <t>NPGaṇḍakī</t>
  </si>
  <si>
    <t>NPLumbini</t>
  </si>
  <si>
    <t>Lumbinī</t>
  </si>
  <si>
    <t>NPLumbinī</t>
  </si>
  <si>
    <t>NPKarnali</t>
  </si>
  <si>
    <t>Karṇālī</t>
  </si>
  <si>
    <t>NPKarṇālī</t>
  </si>
  <si>
    <t>Sudurpashchim</t>
  </si>
  <si>
    <t>NPSudurpashchim</t>
  </si>
  <si>
    <t>Sudūrpashchim</t>
  </si>
  <si>
    <t>NPSudūrpashchim</t>
  </si>
  <si>
    <t>NRAiwo</t>
  </si>
  <si>
    <t>NRAnabar</t>
  </si>
  <si>
    <t>NRAnetan</t>
  </si>
  <si>
    <t>NRAnibare</t>
  </si>
  <si>
    <t>NRBaitsi</t>
  </si>
  <si>
    <t>NRBoe</t>
  </si>
  <si>
    <t>NRBuada</t>
  </si>
  <si>
    <t>NRDenigomodu</t>
  </si>
  <si>
    <t>NREwa</t>
  </si>
  <si>
    <t>NRIjuw</t>
  </si>
  <si>
    <t>NRMeneng</t>
  </si>
  <si>
    <t>NRNibok</t>
  </si>
  <si>
    <t>NRUaboe</t>
  </si>
  <si>
    <t>NRYaren</t>
  </si>
  <si>
    <t>NZAuckland</t>
  </si>
  <si>
    <t>Tāmaki-Makaurau</t>
  </si>
  <si>
    <t>NZTāmaki-Makaurau</t>
  </si>
  <si>
    <t>NZBay of Plenty</t>
  </si>
  <si>
    <t>Toi Moana</t>
  </si>
  <si>
    <t>NZToi Moana</t>
  </si>
  <si>
    <t>NZCanterbury</t>
  </si>
  <si>
    <t>NZWaitaha</t>
  </si>
  <si>
    <t>NZGisborne</t>
  </si>
  <si>
    <t>Te Tairāwhiti</t>
  </si>
  <si>
    <t>NZTe Tairāwhiti</t>
  </si>
  <si>
    <t>NZHawke's Bay</t>
  </si>
  <si>
    <t>Te Matau-a-Māui</t>
  </si>
  <si>
    <t>NZTe Matau-a-Māui</t>
  </si>
  <si>
    <t>NZMarlborough</t>
  </si>
  <si>
    <t>Manawatū-Whanganui</t>
  </si>
  <si>
    <t>NZManawatū-Whanganui</t>
  </si>
  <si>
    <t>Manawatū Whanganui</t>
  </si>
  <si>
    <t>NZManawatū Whanganui</t>
  </si>
  <si>
    <t>NZNelson</t>
  </si>
  <si>
    <t>NZWhakatū</t>
  </si>
  <si>
    <t>NZNorthland</t>
  </si>
  <si>
    <t>Te Taitokerau</t>
  </si>
  <si>
    <t>NZTe Taitokerau</t>
  </si>
  <si>
    <t>NZOtago</t>
  </si>
  <si>
    <t>NZŌ Tākou</t>
  </si>
  <si>
    <t>NZSouthland</t>
  </si>
  <si>
    <t>Te Taiao Tonga</t>
  </si>
  <si>
    <t>NZTe Taiao Tonga</t>
  </si>
  <si>
    <t>NZTasman</t>
  </si>
  <si>
    <t>Te tai o Aorere</t>
  </si>
  <si>
    <t>NZTe tai o Aorere</t>
  </si>
  <si>
    <t>NZTaranaki</t>
  </si>
  <si>
    <t>Greater Wellington</t>
  </si>
  <si>
    <t>NZGreater Wellington</t>
  </si>
  <si>
    <t>Te Pane Matua Taiao</t>
  </si>
  <si>
    <t>NZTe Pane Matua Taiao</t>
  </si>
  <si>
    <t>NZWaikato</t>
  </si>
  <si>
    <t>NZWest Coast</t>
  </si>
  <si>
    <t>Te Tai o Poutini</t>
  </si>
  <si>
    <t>NZTe Tai o Poutini</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</si>
  <si>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</si>
  <si>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</si>
  <si>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</si>
  <si>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</si>
  <si>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</si>
  <si>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</si>
  <si>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</si>
  <si>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</si>
  <si>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</si>
  <si>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</si>
  <si>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</si>
  <si>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</si>
  <si>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</si>
  <si>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</si>
  <si>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</si>
  <si>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Ngäbe-Buglé</t>
  </si>
  <si>
    <t>PANgäbe-Buglé</t>
  </si>
  <si>
    <t>PA-NT</t>
  </si>
  <si>
    <t>Naso Tjër Di</t>
  </si>
  <si>
    <t>PANaso Tjër Di</t>
  </si>
  <si>
    <t>PABocas del Toro</t>
  </si>
  <si>
    <t>PAPanamá Oeste</t>
  </si>
  <si>
    <t>PACoclé</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</si>
  <si>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</si>
  <si>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</si>
  <si>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</si>
  <si>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</si>
  <si>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</si>
  <si>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</si>
  <si>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</si>
  <si>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</si>
  <si>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</si>
  <si>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</si>
  <si>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</si>
  <si>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</si>
  <si>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</si>
  <si>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</si>
  <si>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</si>
  <si>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</si>
  <si>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</si>
  <si>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</si>
  <si>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</si>
  <si>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</si>
  <si>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</si>
  <si>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</si>
  <si>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</si>
  <si>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</si>
  <si>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</si>
  <si>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</si>
  <si>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</si>
  <si>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</si>
  <si>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</si>
  <si>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</si>
  <si>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</si>
  <si>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</si>
  <si>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</si>
  <si>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</si>
  <si>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</si>
  <si>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</si>
  <si>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</si>
  <si>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</si>
  <si>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</si>
  <si>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</si>
  <si>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</si>
  <si>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</si>
  <si>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</si>
  <si>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</si>
  <si>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</si>
  <si>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</si>
  <si>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</si>
  <si>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</si>
  <si>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</si>
  <si>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</si>
  <si>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</si>
  <si>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</si>
  <si>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</si>
  <si>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</si>
  <si>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</si>
  <si>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</si>
  <si>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</si>
  <si>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</si>
  <si>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</si>
  <si>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</si>
  <si>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</si>
  <si>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</si>
  <si>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</si>
  <si>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</si>
  <si>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</si>
  <si>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</si>
  <si>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</si>
  <si>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</si>
  <si>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</si>
  <si>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</si>
  <si>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</si>
  <si>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</si>
  <si>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PGCentral</t>
  </si>
  <si>
    <t>PGEast New Britain</t>
  </si>
  <si>
    <t>PGEastern Highlands</t>
  </si>
  <si>
    <t>PGEnga</t>
  </si>
  <si>
    <t>PGEast Sepik</t>
  </si>
  <si>
    <t>PGGulf</t>
  </si>
  <si>
    <t>PGHela</t>
  </si>
  <si>
    <t>PGJiwaka</t>
  </si>
  <si>
    <t>PGMilne Bay</t>
  </si>
  <si>
    <t>PGMorobe</t>
  </si>
  <si>
    <t>PGMadang</t>
  </si>
  <si>
    <t>PGManus</t>
  </si>
  <si>
    <t>PGNew Ireland</t>
  </si>
  <si>
    <t>PGNorthern</t>
  </si>
  <si>
    <t>PGWest Sepik</t>
  </si>
  <si>
    <t>PGSouthern Highlands</t>
  </si>
  <si>
    <t>PGWest New Britain</t>
  </si>
  <si>
    <t>PGWestern Highlands</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</si>
  <si>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</si>
  <si>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</si>
  <si>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</si>
  <si>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</si>
  <si>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</si>
  <si>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</si>
  <si>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</si>
  <si>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</si>
  <si>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</si>
  <si>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</si>
  <si>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</si>
  <si>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</si>
  <si>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</si>
  <si>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</si>
  <si>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</si>
  <si>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</si>
  <si>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</si>
  <si>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</si>
  <si>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</si>
  <si>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</si>
  <si>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</si>
  <si>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</si>
  <si>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</si>
  <si>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</si>
  <si>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</si>
  <si>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</si>
  <si>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</si>
  <si>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</si>
  <si>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</si>
  <si>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</si>
  <si>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</si>
  <si>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</si>
  <si>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</si>
  <si>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</si>
  <si>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</si>
  <si>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</si>
  <si>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</si>
  <si>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</si>
  <si>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</si>
  <si>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</si>
  <si>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</si>
  <si>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</si>
  <si>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</si>
  <si>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</si>
  <si>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</si>
  <si>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</si>
  <si>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</si>
  <si>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</si>
  <si>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</si>
  <si>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</si>
  <si>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</si>
  <si>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</si>
  <si>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</si>
  <si>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</si>
  <si>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</si>
  <si>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</si>
  <si>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</si>
  <si>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</si>
  <si>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</si>
  <si>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</si>
  <si>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</si>
  <si>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</si>
  <si>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</si>
  <si>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</si>
  <si>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</si>
  <si>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</si>
  <si>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</si>
  <si>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</si>
  <si>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</si>
  <si>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</si>
  <si>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</si>
  <si>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</si>
  <si>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</si>
  <si>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</si>
  <si>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</si>
  <si>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</si>
  <si>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</si>
  <si>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</si>
  <si>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</si>
  <si>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</si>
  <si>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</si>
  <si>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</si>
  <si>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</si>
  <si>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</si>
  <si>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</si>
  <si>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</si>
  <si>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</si>
  <si>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</si>
  <si>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</si>
  <si>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</si>
  <si>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</si>
  <si>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</si>
  <si>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</si>
  <si>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</si>
  <si>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</si>
  <si>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</si>
  <si>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</si>
  <si>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</si>
  <si>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</si>
  <si>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Davao de Oro</t>
  </si>
  <si>
    <t>PHDavao de Oro</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</si>
  <si>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</si>
  <si>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</si>
  <si>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</si>
  <si>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</si>
  <si>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</si>
  <si>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</si>
  <si>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</si>
  <si>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</si>
  <si>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</si>
  <si>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</si>
  <si>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</si>
  <si>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</si>
  <si>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</si>
  <si>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</si>
  <si>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</si>
  <si>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</si>
  <si>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</si>
  <si>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</si>
  <si>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</si>
  <si>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</si>
  <si>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</si>
  <si>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</si>
  <si>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</si>
  <si>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</si>
  <si>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</si>
  <si>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</si>
  <si>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</si>
  <si>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</si>
  <si>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</si>
  <si>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</si>
  <si>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</si>
  <si>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</si>
  <si>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</si>
  <si>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</si>
  <si>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</si>
  <si>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</si>
  <si>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</si>
  <si>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</si>
  <si>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</si>
  <si>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</si>
  <si>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</si>
  <si>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</si>
  <si>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</si>
  <si>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</si>
  <si>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</si>
  <si>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</si>
  <si>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</si>
  <si>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</si>
  <si>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</si>
  <si>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</si>
  <si>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</si>
  <si>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</si>
  <si>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</si>
  <si>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</si>
  <si>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</si>
  <si>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</si>
  <si>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</si>
  <si>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</si>
  <si>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</si>
  <si>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</si>
  <si>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</si>
  <si>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</si>
  <si>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</si>
  <si>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</si>
  <si>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</si>
  <si>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</si>
  <si>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</si>
  <si>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</si>
  <si>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</si>
  <si>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</si>
  <si>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</si>
  <si>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</si>
  <si>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</si>
  <si>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</si>
  <si>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</si>
  <si>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</si>
  <si>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</si>
  <si>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</si>
  <si>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</si>
  <si>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</si>
  <si>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</si>
  <si>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</si>
  <si>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</si>
  <si>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</si>
  <si>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</si>
  <si>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</si>
  <si>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</si>
  <si>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</si>
  <si>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</si>
  <si>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</si>
  <si>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</si>
  <si>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</si>
  <si>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Kujawsko-Pomorskie</t>
  </si>
  <si>
    <t>PLKujawsko-Pomorskie</t>
  </si>
  <si>
    <t>PLLubelskie</t>
  </si>
  <si>
    <t>PLLubuskie</t>
  </si>
  <si>
    <t>PLŁódzkie</t>
  </si>
  <si>
    <t>PLMałopolskie</t>
  </si>
  <si>
    <t>PLMazowieckie</t>
  </si>
  <si>
    <t>PLOpolskie</t>
  </si>
  <si>
    <t>PLPodkarpackie</t>
  </si>
  <si>
    <t>PLPodlaskie</t>
  </si>
  <si>
    <t>PLPomorskie</t>
  </si>
  <si>
    <t>PLŚląskie</t>
  </si>
  <si>
    <t>PLŚwiętokrzyskie</t>
  </si>
  <si>
    <t>Warmińsko-Mazurskie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</si>
  <si>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</si>
  <si>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</si>
  <si>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</si>
  <si>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</si>
  <si>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</si>
  <si>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</si>
  <si>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</si>
  <si>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</si>
  <si>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</si>
  <si>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</si>
  <si>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</si>
  <si>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</si>
  <si>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</si>
  <si>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</si>
  <si>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</si>
  <si>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</si>
  <si>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</si>
  <si>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</si>
  <si>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</si>
  <si>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</si>
  <si>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</si>
  <si>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</si>
  <si>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</si>
  <si>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</si>
  <si>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</si>
  <si>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</si>
  <si>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</si>
  <si>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</si>
  <si>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</si>
  <si>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</si>
  <si>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</si>
  <si>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</si>
  <si>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</si>
  <si>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</si>
  <si>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</si>
  <si>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</si>
  <si>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</si>
  <si>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</si>
  <si>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</si>
  <si>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</si>
  <si>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</si>
  <si>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</si>
  <si>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</si>
  <si>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</si>
  <si>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</si>
  <si>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</si>
  <si>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</si>
  <si>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</si>
  <si>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</si>
  <si>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</si>
  <si>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</si>
  <si>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</si>
  <si>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</si>
  <si>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</si>
  <si>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</si>
  <si>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</si>
  <si>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</si>
  <si>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</si>
  <si>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</si>
  <si>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</si>
  <si>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</si>
  <si>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</si>
  <si>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</si>
  <si>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</si>
  <si>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</si>
  <si>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</si>
  <si>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</si>
  <si>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</si>
  <si>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</si>
  <si>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</si>
  <si>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</si>
  <si>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</si>
  <si>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</si>
  <si>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PYCentral</t>
  </si>
  <si>
    <t>PYÑeembucú</t>
  </si>
  <si>
    <t>PYAmambay</t>
  </si>
  <si>
    <t>PYCanindeyú</t>
  </si>
  <si>
    <t>PYPresidente Hayes</t>
  </si>
  <si>
    <t>PYAlto Paraguay</t>
  </si>
  <si>
    <t>PYBoquerón</t>
  </si>
  <si>
    <t>PYSan Pedro</t>
  </si>
  <si>
    <t>PYCordillera</t>
  </si>
  <si>
    <t>PYGuairá</t>
  </si>
  <si>
    <t>PYCaaguazú</t>
  </si>
  <si>
    <t>PYCaazapá</t>
  </si>
  <si>
    <t>PYItapúa</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</si>
  <si>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</si>
  <si>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</si>
  <si>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</si>
  <si>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</si>
  <si>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</si>
  <si>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</si>
  <si>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</si>
  <si>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</si>
  <si>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</si>
  <si>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</si>
  <si>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</si>
  <si>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</si>
  <si>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</si>
  <si>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</si>
  <si>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</si>
  <si>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</si>
  <si>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</si>
  <si>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</si>
  <si>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</si>
  <si>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</si>
  <si>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</si>
  <si>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</si>
  <si>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</si>
  <si>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</si>
  <si>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</si>
  <si>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</si>
  <si>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</si>
  <si>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</si>
  <si>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</si>
  <si>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</si>
  <si>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</si>
  <si>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</si>
  <si>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</si>
  <si>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</si>
  <si>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</si>
  <si>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</si>
  <si>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</si>
  <si>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</si>
  <si>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</si>
  <si>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</si>
  <si>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</si>
  <si>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</si>
  <si>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</si>
  <si>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</si>
  <si>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</si>
  <si>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</si>
  <si>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</si>
  <si>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</si>
  <si>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</si>
  <si>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</si>
  <si>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</si>
  <si>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</si>
  <si>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</si>
  <si>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</si>
  <si>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</si>
  <si>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</si>
  <si>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</si>
  <si>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</si>
  <si>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</si>
  <si>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</si>
  <si>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</si>
  <si>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</si>
  <si>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</si>
  <si>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</si>
  <si>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</si>
  <si>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</si>
  <si>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</si>
  <si>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</si>
  <si>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</si>
  <si>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</si>
  <si>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</si>
  <si>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</si>
  <si>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</si>
  <si>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</si>
  <si>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</si>
  <si>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</si>
  <si>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</si>
  <si>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</si>
  <si>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</si>
  <si>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</si>
  <si>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</si>
  <si>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</si>
  <si>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</si>
  <si>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</si>
  <si>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</si>
  <si>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</si>
  <si>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</si>
  <si>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</si>
  <si>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</si>
  <si>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</si>
  <si>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</si>
  <si>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</si>
  <si>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</si>
  <si>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</si>
  <si>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</si>
  <si>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</si>
  <si>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</si>
  <si>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</si>
  <si>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</si>
  <si>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</si>
  <si>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</si>
  <si>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</si>
  <si>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</si>
  <si>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</si>
  <si>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</si>
  <si>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</si>
  <si>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</si>
  <si>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</si>
  <si>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</si>
  <si>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</si>
  <si>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</si>
  <si>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</si>
  <si>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</si>
  <si>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</si>
  <si>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</si>
  <si>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</si>
  <si>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</si>
  <si>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</si>
  <si>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</si>
  <si>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</si>
  <si>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</si>
  <si>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</si>
  <si>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</si>
  <si>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</si>
  <si>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</si>
  <si>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</si>
  <si>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</si>
  <si>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</si>
  <si>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</si>
  <si>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</si>
  <si>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</si>
  <si>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</si>
  <si>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</si>
  <si>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</si>
  <si>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</si>
  <si>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</si>
  <si>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</si>
  <si>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</si>
  <si>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</si>
  <si>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RUPskovskaja oblast'</t>
  </si>
  <si>
    <t>RUPskovskaya oblast'</t>
  </si>
  <si>
    <t>RURostovskaja oblast'</t>
  </si>
  <si>
    <t>RURostovskaya oblast'</t>
  </si>
  <si>
    <t>RURjazanskaja oblast'</t>
  </si>
  <si>
    <t>RURyazanskaya oblast'</t>
  </si>
  <si>
    <t>RUSahalinskaja oblast'</t>
  </si>
  <si>
    <t>RUSakhalinskaya oblast'</t>
  </si>
  <si>
    <t>RUSamarskaya oblast'</t>
  </si>
  <si>
    <t>RUSamarskaja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</si>
  <si>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</si>
  <si>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</si>
  <si>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</si>
  <si>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</si>
  <si>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</si>
  <si>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</si>
  <si>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</si>
  <si>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</si>
  <si>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</si>
  <si>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</si>
  <si>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</si>
  <si>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</si>
  <si>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</si>
  <si>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</si>
  <si>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</si>
  <si>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</si>
  <si>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</si>
  <si>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</si>
  <si>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</si>
  <si>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</si>
  <si>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</si>
  <si>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</si>
  <si>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</si>
  <si>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</si>
  <si>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</si>
  <si>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</si>
  <si>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</si>
  <si>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</si>
  <si>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</si>
  <si>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</si>
  <si>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</si>
  <si>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</si>
  <si>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</si>
  <si>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</si>
  <si>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</si>
  <si>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</si>
  <si>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</si>
  <si>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</si>
  <si>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</si>
  <si>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</si>
  <si>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</si>
  <si>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</si>
  <si>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</si>
  <si>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</si>
  <si>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</si>
  <si>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</si>
  <si>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</si>
  <si>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</si>
  <si>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</si>
  <si>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</si>
  <si>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</si>
  <si>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</si>
  <si>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RUPrimorskij kraj</t>
  </si>
  <si>
    <t>RUPrimorskiy kray</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</si>
  <si>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</si>
  <si>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</si>
  <si>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</si>
  <si>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</si>
  <si>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</si>
  <si>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</si>
  <si>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</si>
  <si>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</si>
  <si>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</si>
  <si>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</si>
  <si>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</si>
  <si>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</si>
  <si>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</si>
  <si>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</si>
  <si>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</si>
  <si>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</si>
  <si>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</si>
  <si>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</si>
  <si>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</si>
  <si>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</si>
  <si>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</si>
  <si>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</si>
  <si>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</si>
  <si>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</si>
  <si>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</si>
  <si>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</si>
  <si>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</si>
  <si>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</si>
  <si>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</si>
  <si>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</si>
  <si>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</si>
  <si>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</si>
  <si>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</si>
  <si>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</si>
  <si>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</si>
  <si>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</si>
  <si>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</si>
  <si>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</si>
  <si>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</si>
  <si>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</si>
  <si>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</si>
  <si>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</si>
  <si>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</si>
  <si>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</si>
  <si>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</si>
  <si>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</si>
  <si>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</si>
  <si>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</si>
  <si>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</si>
  <si>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</si>
  <si>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</si>
  <si>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</si>
  <si>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</si>
  <si>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</si>
  <si>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</si>
  <si>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</si>
  <si>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</si>
  <si>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</si>
  <si>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</si>
  <si>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</si>
  <si>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SAAsh Sharqīyah</t>
  </si>
  <si>
    <t>SAAl Qaşīm</t>
  </si>
  <si>
    <t>SAḨā'il</t>
  </si>
  <si>
    <t>SATabūk</t>
  </si>
  <si>
    <t>SAAl Ḩudūd ash Shamālīyah</t>
  </si>
  <si>
    <t>SAJāzān</t>
  </si>
  <si>
    <t>SANajrān</t>
  </si>
  <si>
    <t>SAAl Bāḩah</t>
  </si>
  <si>
    <t>SAAl Jawf</t>
  </si>
  <si>
    <t>SA'Asīr</t>
  </si>
  <si>
    <t>SBCentral</t>
  </si>
  <si>
    <t>SBChoiseul</t>
  </si>
  <si>
    <t>SBGuadalcanal</t>
  </si>
  <si>
    <t>SBIsabel</t>
  </si>
  <si>
    <t>SBMakira-Ulawa</t>
  </si>
  <si>
    <t>SBMalaita</t>
  </si>
  <si>
    <t>SBRennell and Bellona</t>
  </si>
  <si>
    <t>SBTemotu</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</si>
  <si>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</si>
  <si>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</si>
  <si>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</si>
  <si>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</si>
  <si>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</si>
  <si>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</si>
  <si>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</si>
  <si>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</si>
  <si>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</si>
  <si>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</si>
  <si>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</si>
  <si>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</si>
  <si>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</si>
  <si>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</si>
  <si>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</si>
  <si>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</si>
  <si>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</si>
  <si>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</si>
  <si>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</si>
  <si>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</si>
  <si>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</si>
  <si>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</si>
  <si>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</si>
  <si>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</si>
  <si>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</si>
  <si>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</si>
  <si>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</si>
  <si>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</si>
  <si>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</si>
  <si>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</si>
  <si>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</si>
  <si>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</si>
  <si>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</si>
  <si>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</si>
  <si>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</si>
  <si>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</si>
  <si>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</si>
  <si>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</si>
  <si>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</si>
  <si>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</si>
  <si>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</si>
  <si>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</si>
  <si>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</si>
  <si>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</si>
  <si>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</si>
  <si>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</si>
  <si>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</si>
  <si>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</si>
  <si>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</si>
  <si>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</si>
  <si>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</si>
  <si>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</si>
  <si>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</si>
  <si>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</si>
  <si>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</si>
  <si>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</si>
  <si>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</si>
  <si>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</si>
  <si>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</si>
  <si>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</si>
  <si>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</si>
  <si>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</si>
  <si>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</si>
  <si>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</si>
  <si>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</si>
  <si>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</si>
  <si>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</si>
  <si>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</si>
  <si>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</si>
  <si>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</si>
  <si>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</si>
  <si>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</si>
  <si>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</si>
  <si>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</si>
  <si>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</si>
  <si>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</si>
  <si>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</si>
  <si>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</si>
  <si>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</si>
  <si>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</si>
  <si>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</si>
  <si>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</si>
  <si>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</si>
  <si>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</si>
  <si>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</si>
  <si>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</si>
  <si>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</si>
  <si>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</si>
  <si>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</si>
  <si>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</si>
  <si>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Shamāl Kurdufān</t>
  </si>
  <si>
    <t>SDShamāl Kurdufān</t>
  </si>
  <si>
    <t>SDNorth Kordofan</t>
  </si>
  <si>
    <t>SDJanūb Kurdufān</t>
  </si>
  <si>
    <t>SDSouth Kordofan</t>
  </si>
  <si>
    <t>SDAn Nīl al Azraq</t>
  </si>
  <si>
    <t>SDBlue Nile</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</si>
  <si>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</si>
  <si>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</si>
  <si>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</si>
  <si>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</si>
  <si>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</si>
  <si>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</si>
  <si>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</si>
  <si>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</si>
  <si>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</si>
  <si>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</si>
  <si>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</si>
  <si>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</si>
  <si>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</si>
  <si>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</si>
  <si>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</si>
  <si>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</si>
  <si>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</si>
  <si>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</si>
  <si>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</si>
  <si>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</si>
  <si>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</si>
  <si>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</si>
  <si>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</si>
  <si>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</si>
  <si>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</si>
  <si>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</si>
  <si>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</si>
  <si>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</si>
  <si>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</si>
  <si>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</si>
  <si>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</si>
  <si>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</si>
  <si>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SGNorth East</t>
  </si>
  <si>
    <t>SGNorth West</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</si>
  <si>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</si>
  <si>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</si>
  <si>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</si>
  <si>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</si>
  <si>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</si>
  <si>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</si>
  <si>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</si>
  <si>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</si>
  <si>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</si>
  <si>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</si>
  <si>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</si>
  <si>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</si>
  <si>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</si>
  <si>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</si>
  <si>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</si>
  <si>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</si>
  <si>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</si>
  <si>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</si>
  <si>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</si>
  <si>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</si>
  <si>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</si>
  <si>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</si>
  <si>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</si>
  <si>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</si>
  <si>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</si>
  <si>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</si>
  <si>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</si>
  <si>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</si>
  <si>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</si>
  <si>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</si>
  <si>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</si>
  <si>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</si>
  <si>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</si>
  <si>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</si>
  <si>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</si>
  <si>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</si>
  <si>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</si>
  <si>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</si>
  <si>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</si>
  <si>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</si>
  <si>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</si>
  <si>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</si>
  <si>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</si>
  <si>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</si>
  <si>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</si>
  <si>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</si>
  <si>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</si>
  <si>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Kanal ob Soči</t>
  </si>
  <si>
    <t>SIKanal ob Soči</t>
  </si>
  <si>
    <t>SIKidričevo</t>
  </si>
  <si>
    <t>SIKobarid</t>
  </si>
  <si>
    <t>SIKobilje</t>
  </si>
  <si>
    <t>SIKočevje</t>
  </si>
  <si>
    <t>SIKomen</t>
  </si>
  <si>
    <t>SIKozje</t>
  </si>
  <si>
    <t>SIKranjska Gora</t>
  </si>
  <si>
    <t>SIKungota</t>
  </si>
  <si>
    <t>SIKuzma</t>
  </si>
  <si>
    <t>SILaško</t>
  </si>
  <si>
    <t>SILenart</t>
  </si>
  <si>
    <t>SILendava</t>
  </si>
  <si>
    <t>SILitija</t>
  </si>
  <si>
    <t>SILjubno</t>
  </si>
  <si>
    <t>SILjutomer</t>
  </si>
  <si>
    <t>SILogatec</t>
  </si>
  <si>
    <t>Loška dolina</t>
  </si>
  <si>
    <t>SILoška dolina</t>
  </si>
  <si>
    <t>SILoški Potok</t>
  </si>
  <si>
    <t>SILuče</t>
  </si>
  <si>
    <t>SILukovica</t>
  </si>
  <si>
    <t>SIMajšperk</t>
  </si>
  <si>
    <t>SIMedvode</t>
  </si>
  <si>
    <t>SIMengeš</t>
  </si>
  <si>
    <t>SIMetlika</t>
  </si>
  <si>
    <t>SIMežica</t>
  </si>
  <si>
    <t>SIMiren-Kostanjevica</t>
  </si>
  <si>
    <t>SIMislinja</t>
  </si>
  <si>
    <t>SIMoravče</t>
  </si>
  <si>
    <t>SIMoravske Toplice</t>
  </si>
  <si>
    <t>SIMozirje</t>
  </si>
  <si>
    <t>SIMuta</t>
  </si>
  <si>
    <t>SINaklo</t>
  </si>
  <si>
    <t>SINazarje</t>
  </si>
  <si>
    <t>SIOdranci</t>
  </si>
  <si>
    <t>SIOrmož</t>
  </si>
  <si>
    <t>SIOsilnica</t>
  </si>
  <si>
    <t>SIPesnica</t>
  </si>
  <si>
    <t>SIPiran</t>
  </si>
  <si>
    <t>SIPivka</t>
  </si>
  <si>
    <t>SIPodčetrtek</t>
  </si>
  <si>
    <t>SIPodvelka</t>
  </si>
  <si>
    <t>SIPostojna</t>
  </si>
  <si>
    <t>SIPreddvor</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</si>
  <si>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</si>
  <si>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</si>
  <si>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</si>
  <si>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</si>
  <si>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</si>
  <si>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</si>
  <si>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</si>
  <si>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</si>
  <si>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</si>
  <si>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</si>
  <si>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</si>
  <si>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</si>
  <si>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</si>
  <si>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</si>
  <si>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</si>
  <si>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SISlovenska Bistrica</t>
  </si>
  <si>
    <t>SISlovenske Konjice</t>
  </si>
  <si>
    <t>SIStarše</t>
  </si>
  <si>
    <t>Sveti Jurij ob Ščavnici</t>
  </si>
  <si>
    <t>SISveti Jurij ob Ščavnici</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</si>
  <si>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</si>
  <si>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</si>
  <si>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</si>
  <si>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</si>
  <si>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</si>
  <si>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</si>
  <si>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</si>
  <si>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</si>
  <si>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</si>
  <si>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</si>
  <si>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</si>
  <si>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</si>
  <si>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</si>
  <si>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</si>
  <si>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</si>
  <si>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</si>
  <si>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</si>
  <si>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</si>
  <si>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</si>
  <si>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</si>
  <si>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</si>
  <si>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</si>
  <si>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</si>
  <si>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</si>
  <si>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</si>
  <si>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</si>
  <si>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</si>
  <si>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</si>
  <si>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</si>
  <si>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</si>
  <si>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</si>
  <si>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</si>
  <si>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</si>
  <si>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</si>
  <si>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</si>
  <si>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</si>
  <si>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</si>
  <si>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</si>
  <si>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</si>
  <si>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</si>
  <si>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</si>
  <si>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</si>
  <si>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</si>
  <si>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</si>
  <si>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</si>
  <si>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</si>
  <si>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</si>
  <si>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</si>
  <si>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</si>
  <si>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</si>
  <si>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Miklavž na Dravskem polju</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</si>
  <si>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</si>
  <si>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</si>
  <si>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</si>
  <si>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</si>
  <si>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</si>
  <si>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</si>
  <si>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</si>
  <si>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</si>
  <si>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</si>
  <si>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</si>
  <si>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</si>
  <si>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</si>
  <si>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</si>
  <si>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Sveti Andraž v Slovenskih goricah</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</si>
  <si>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</si>
  <si>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</si>
  <si>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</si>
  <si>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</si>
  <si>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</si>
  <si>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</si>
  <si>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</si>
  <si>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</si>
  <si>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</si>
  <si>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</si>
  <si>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</si>
  <si>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</si>
  <si>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</si>
  <si>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</si>
  <si>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</si>
  <si>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Kostanjevica na Krki</t>
  </si>
  <si>
    <t>SIKostanjevica na Krki</t>
  </si>
  <si>
    <t>SIMakole</t>
  </si>
  <si>
    <t>SIMokronog-Trebelno</t>
  </si>
  <si>
    <t>SIPoljčane</t>
  </si>
  <si>
    <t>SIRenče-Vogrsko</t>
  </si>
  <si>
    <t>SISredišče ob Dravi</t>
  </si>
  <si>
    <t>SIStraža</t>
  </si>
  <si>
    <t>Sveta Trojica v Slovenskih goricah</t>
  </si>
  <si>
    <t>SISveta Trojica v Slovenskih goricah</t>
  </si>
  <si>
    <t>SISveti Tomaž</t>
  </si>
  <si>
    <t>SIŠmarješke Toplice</t>
  </si>
  <si>
    <t>SIGorje</t>
  </si>
  <si>
    <t>SILog-Dragomer</t>
  </si>
  <si>
    <t>SIRečica ob Savinji</t>
  </si>
  <si>
    <t>Sveti Jurij v Slovenskih goricah</t>
  </si>
  <si>
    <t>SISveti Jurij v Slovenskih goricah</t>
  </si>
  <si>
    <t>SIŠentrupert</t>
  </si>
  <si>
    <t>SIMirna</t>
  </si>
  <si>
    <t>SIAnkaran</t>
  </si>
  <si>
    <t>SICelje</t>
  </si>
  <si>
    <t>SIKoper</t>
  </si>
  <si>
    <t>SIKranj</t>
  </si>
  <si>
    <t>SIKrško</t>
  </si>
  <si>
    <t>SILjubljana</t>
  </si>
  <si>
    <t>SIMaribor</t>
  </si>
  <si>
    <t>SIMurska Sobota</t>
  </si>
  <si>
    <t>SINova Gorica</t>
  </si>
  <si>
    <t>SINovo Mesto</t>
  </si>
  <si>
    <t>SIPtuj</t>
  </si>
  <si>
    <t>SISlovenj Gradec</t>
  </si>
  <si>
    <t>SIVelenje</t>
  </si>
  <si>
    <t>SKBanskobystrický kraj</t>
  </si>
  <si>
    <t>SKBratislavský kraj</t>
  </si>
  <si>
    <t>SKKošický kraj</t>
  </si>
  <si>
    <t>SKNitriansky kraj</t>
  </si>
  <si>
    <t>SKPrešovský kraj</t>
  </si>
  <si>
    <t>SKTrnavský kraj</t>
  </si>
  <si>
    <t>SKTrenčiansky kraj</t>
  </si>
  <si>
    <t>SKŽilinský kraj</t>
  </si>
  <si>
    <t>SLWestern Area (Freetown)</t>
  </si>
  <si>
    <t>SLEastern</t>
  </si>
  <si>
    <t>SLNorthern</t>
  </si>
  <si>
    <t>SLNorth Western</t>
  </si>
  <si>
    <t>SLSouthern</t>
  </si>
  <si>
    <t>SMAcquaviva</t>
  </si>
  <si>
    <t>SMChiesanuova</t>
  </si>
  <si>
    <t>SMDomagnano</t>
  </si>
  <si>
    <t>SMFaetano</t>
  </si>
  <si>
    <t>SMFiorentino</t>
  </si>
  <si>
    <t>SMBorgo Maggiore</t>
  </si>
  <si>
    <t>Città di San Marino</t>
  </si>
  <si>
    <t>SMCittà di San Marino</t>
  </si>
  <si>
    <t>SMMontegiardino</t>
  </si>
  <si>
    <t>SMSerravalle</t>
  </si>
  <si>
    <t>SNDiourbel</t>
  </si>
  <si>
    <t>SNDakar</t>
  </si>
  <si>
    <t>SNFatick</t>
  </si>
  <si>
    <t>SNKaffrine</t>
  </si>
  <si>
    <t>SNKolda</t>
  </si>
  <si>
    <t>SNKédougou</t>
  </si>
  <si>
    <t>SNKaolack</t>
  </si>
  <si>
    <t>SNLouga</t>
  </si>
  <si>
    <t>SNMatam</t>
  </si>
  <si>
    <t>SNSédhiou</t>
  </si>
  <si>
    <t>SNSaint-Louis</t>
  </si>
  <si>
    <t>SNTambacounda</t>
  </si>
  <si>
    <t>SNThiès</t>
  </si>
  <si>
    <t>SNZiguinchor</t>
  </si>
  <si>
    <t>SOAwdal</t>
  </si>
  <si>
    <t>SOBakool</t>
  </si>
  <si>
    <t>SOBanaadir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</si>
  <si>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</si>
  <si>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</si>
  <si>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</si>
  <si>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</si>
  <si>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</si>
  <si>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</si>
  <si>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</si>
  <si>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</si>
  <si>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</si>
  <si>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</si>
  <si>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</si>
  <si>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</si>
  <si>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</si>
  <si>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</si>
  <si>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</si>
  <si>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</si>
  <si>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</si>
  <si>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</si>
  <si>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</si>
  <si>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</si>
  <si>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</si>
  <si>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</si>
  <si>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</si>
  <si>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</si>
  <si>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</si>
  <si>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</si>
  <si>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Western Bahr el Ghazal</t>
  </si>
  <si>
    <t>SSWestern Bahr el Ghazal</t>
  </si>
  <si>
    <t>SSCentral Equatoria</t>
  </si>
  <si>
    <t>SSEastern Equatoria</t>
  </si>
  <si>
    <t>SSWestern Equatoria</t>
  </si>
  <si>
    <t>SSJonglei</t>
  </si>
  <si>
    <t>SSLakes</t>
  </si>
  <si>
    <t>SSUpper Nile</t>
  </si>
  <si>
    <t>SSUnity</t>
  </si>
  <si>
    <t>SSWarrap</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</si>
  <si>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</si>
  <si>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</si>
  <si>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</si>
  <si>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</si>
  <si>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</si>
  <si>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</si>
  <si>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</si>
  <si>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</si>
  <si>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</si>
  <si>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</si>
  <si>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</si>
  <si>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</si>
  <si>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</si>
  <si>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</si>
  <si>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</si>
  <si>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</si>
  <si>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</si>
  <si>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</si>
  <si>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</si>
  <si>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SVAhuachapán</t>
  </si>
  <si>
    <t>SVCabañas</t>
  </si>
  <si>
    <t>SVChalatenango</t>
  </si>
  <si>
    <t>SVCuscatlán</t>
  </si>
  <si>
    <t>SVLa Libertad</t>
  </si>
  <si>
    <t>SVMorazán</t>
  </si>
  <si>
    <t>SVLa Paz</t>
  </si>
  <si>
    <t>SVSanta Ana</t>
  </si>
  <si>
    <t>SVSan Miguel</t>
  </si>
  <si>
    <t>SVSonsonate</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</si>
  <si>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</si>
  <si>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</si>
  <si>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</si>
  <si>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</si>
  <si>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</si>
  <si>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</si>
  <si>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</si>
  <si>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</si>
  <si>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</si>
  <si>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</si>
  <si>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</si>
  <si>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</si>
  <si>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</si>
  <si>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</si>
  <si>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</si>
  <si>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</si>
  <si>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</si>
  <si>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</si>
  <si>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</si>
  <si>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</si>
  <si>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</si>
  <si>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</si>
  <si>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Al Baţḩā’</t>
  </si>
  <si>
    <t>TDAl Baţḩā’</t>
  </si>
  <si>
    <t>TDBatha</t>
  </si>
  <si>
    <t>TDBaḩr al Ghazāl</t>
  </si>
  <si>
    <t>TDBahr el Ghazal</t>
  </si>
  <si>
    <t>TDBūrkū</t>
  </si>
  <si>
    <t>TDBorkou</t>
  </si>
  <si>
    <t>TDShārī Bāqirmī</t>
  </si>
  <si>
    <t>TDChari-Baguirmi</t>
  </si>
  <si>
    <t>Inīdī ash Sharqī</t>
  </si>
  <si>
    <t>TDInīdī ash Sharqī</t>
  </si>
  <si>
    <t>TDEnnedi-Est</t>
  </si>
  <si>
    <t>Inīdī al Gharbī</t>
  </si>
  <si>
    <t>TDInīdī al Gharbī</t>
  </si>
  <si>
    <t>TDEnnedi-Ouest</t>
  </si>
  <si>
    <t>TDQīrā</t>
  </si>
  <si>
    <t>TDGuéra</t>
  </si>
  <si>
    <t>TDḨajjar Lamīs</t>
  </si>
  <si>
    <t>TDHadjer Lamis</t>
  </si>
  <si>
    <t>TDKānim</t>
  </si>
  <si>
    <t>TDKanem</t>
  </si>
  <si>
    <t>TDAl Buḩayrah</t>
  </si>
  <si>
    <t>TDLac</t>
  </si>
  <si>
    <t>Lūghūn al Gharbī</t>
  </si>
  <si>
    <t>TDLūghūn al Gharbī</t>
  </si>
  <si>
    <t>TDLogone-Occidental</t>
  </si>
  <si>
    <t>Lūghūn ash Sharqī</t>
  </si>
  <si>
    <t>TDLūghūn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</si>
  <si>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</si>
  <si>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</si>
  <si>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</si>
  <si>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</si>
  <si>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</si>
  <si>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</si>
  <si>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</si>
  <si>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</si>
  <si>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</si>
  <si>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</si>
  <si>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</si>
  <si>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</si>
  <si>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</si>
  <si>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</si>
  <si>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</si>
  <si>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</si>
  <si>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</si>
  <si>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Tānjīlī</t>
  </si>
  <si>
    <t>TDTānjīlī</t>
  </si>
  <si>
    <t>TDTandjilé</t>
  </si>
  <si>
    <t>TDTibastī</t>
  </si>
  <si>
    <t>TDTibesti</t>
  </si>
  <si>
    <t>Wādī Fīrā’</t>
  </si>
  <si>
    <t>TDWādī Fīrā’</t>
  </si>
  <si>
    <t>TDWadi Fira</t>
  </si>
  <si>
    <t>TGCentrale</t>
  </si>
  <si>
    <t>TGKara</t>
  </si>
  <si>
    <t>TGMaritime (Région)</t>
  </si>
  <si>
    <t>TGPlateaux</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</si>
  <si>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</si>
  <si>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</si>
  <si>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</si>
  <si>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</si>
  <si>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</si>
  <si>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</si>
  <si>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</si>
  <si>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</si>
  <si>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</si>
  <si>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</si>
  <si>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</si>
  <si>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</si>
  <si>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</si>
  <si>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</si>
  <si>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</si>
  <si>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</si>
  <si>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</si>
  <si>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</si>
  <si>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</si>
  <si>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</si>
  <si>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</si>
  <si>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</si>
  <si>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</si>
  <si>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</si>
  <si>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</si>
  <si>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</si>
  <si>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</si>
  <si>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</si>
  <si>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</si>
  <si>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</si>
  <si>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</si>
  <si>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</si>
  <si>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</si>
  <si>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</si>
  <si>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</si>
  <si>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</si>
  <si>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</si>
  <si>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</si>
  <si>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</si>
  <si>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</si>
  <si>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</si>
  <si>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</si>
  <si>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</si>
  <si>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</si>
  <si>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</si>
  <si>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</si>
  <si>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</si>
  <si>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</si>
  <si>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</si>
  <si>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</si>
  <si>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</si>
  <si>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</si>
  <si>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</si>
  <si>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</si>
  <si>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</si>
  <si>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</si>
  <si>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</si>
  <si>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</si>
  <si>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</si>
  <si>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</si>
  <si>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</si>
  <si>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</si>
  <si>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</si>
  <si>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</si>
  <si>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</si>
  <si>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</si>
  <si>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</si>
  <si>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</si>
  <si>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</si>
  <si>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</si>
  <si>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</si>
  <si>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</si>
  <si>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</si>
  <si>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</si>
  <si>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</si>
  <si>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</si>
  <si>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</si>
  <si>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</si>
  <si>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</si>
  <si>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</si>
  <si>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</si>
  <si>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</si>
  <si>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</si>
  <si>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</si>
  <si>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</si>
  <si>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</si>
  <si>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</si>
  <si>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</si>
  <si>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</si>
  <si>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</si>
  <si>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</si>
  <si>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</si>
  <si>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</si>
  <si>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</si>
  <si>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</si>
  <si>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</si>
  <si>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</si>
  <si>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</si>
  <si>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</si>
  <si>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</si>
  <si>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</si>
  <si>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</si>
  <si>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</si>
  <si>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</si>
  <si>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</si>
  <si>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</si>
  <si>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</si>
  <si>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</si>
  <si>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</si>
  <si>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</si>
  <si>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</si>
  <si>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</si>
  <si>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</si>
  <si>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</si>
  <si>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</si>
  <si>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</si>
  <si>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</si>
  <si>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</si>
  <si>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</si>
  <si>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</si>
  <si>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</si>
  <si>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</si>
  <si>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</si>
  <si>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</si>
  <si>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</si>
  <si>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</si>
  <si>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</si>
  <si>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</si>
  <si>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</si>
  <si>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</si>
  <si>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</si>
  <si>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</si>
  <si>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</si>
  <si>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</si>
  <si>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</si>
  <si>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</si>
  <si>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</si>
  <si>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</si>
  <si>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</si>
  <si>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</si>
  <si>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</si>
  <si>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</si>
  <si>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</si>
  <si>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</si>
  <si>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</si>
  <si>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</si>
  <si>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</si>
  <si>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</si>
  <si>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</si>
  <si>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</si>
  <si>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</si>
  <si>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</si>
  <si>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</si>
  <si>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</si>
  <si>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</si>
  <si>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</si>
  <si>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</si>
  <si>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</si>
  <si>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</si>
  <si>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</si>
  <si>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</si>
  <si>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</si>
  <si>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</si>
  <si>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</si>
  <si>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</si>
  <si>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</si>
  <si>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</si>
  <si>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</si>
  <si>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</si>
  <si>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</si>
  <si>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</si>
  <si>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</si>
  <si>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</si>
  <si>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</si>
  <si>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</si>
  <si>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</si>
  <si>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</si>
  <si>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</si>
  <si>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</si>
  <si>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</si>
  <si>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</si>
  <si>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</si>
  <si>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</si>
  <si>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</si>
  <si>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</si>
  <si>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</si>
  <si>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</si>
  <si>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</si>
  <si>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</si>
  <si>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</si>
  <si>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</si>
  <si>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</si>
  <si>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</si>
  <si>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</si>
  <si>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</si>
  <si>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</si>
  <si>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</si>
  <si>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</si>
  <si>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</si>
  <si>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</si>
  <si>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</si>
  <si>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</si>
  <si>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</si>
  <si>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</si>
  <si>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</si>
  <si>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</si>
  <si>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</si>
  <si>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</si>
  <si>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</si>
  <si>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</si>
  <si>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</si>
  <si>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</si>
  <si>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</si>
  <si>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</si>
  <si>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</si>
  <si>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</si>
  <si>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</si>
  <si>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</si>
  <si>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</si>
  <si>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</si>
  <si>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</si>
  <si>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</si>
  <si>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</si>
  <si>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</si>
  <si>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TTPoint Fortin</t>
  </si>
  <si>
    <t>TTCouva-Tabaquite-Talparo</t>
  </si>
  <si>
    <t>TTDiego Martin</t>
  </si>
  <si>
    <t>TTMayaro-Rio Claro</t>
  </si>
  <si>
    <t>TTPenal-Debe</t>
  </si>
  <si>
    <t>TTPrinces Town</t>
  </si>
  <si>
    <t>TTSangre Grande</t>
  </si>
  <si>
    <t>TTSiparia</t>
  </si>
  <si>
    <t>TTSan Juan-Laventille</t>
  </si>
  <si>
    <t>TTTunapuna-Piarco</t>
  </si>
  <si>
    <t>TTTobago</t>
  </si>
  <si>
    <t>TTPort of Spain</t>
  </si>
  <si>
    <t>TTSan Fernando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</si>
  <si>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</si>
  <si>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</si>
  <si>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</si>
  <si>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</si>
  <si>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</si>
  <si>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</si>
  <si>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</si>
  <si>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</si>
  <si>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</si>
  <si>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</si>
  <si>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</si>
  <si>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</si>
  <si>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</si>
  <si>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</si>
  <si>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</si>
  <si>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</si>
  <si>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</si>
  <si>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</si>
  <si>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</si>
  <si>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</si>
  <si>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</si>
  <si>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</si>
  <si>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</si>
  <si>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</si>
  <si>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</si>
  <si>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</si>
  <si>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</si>
  <si>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</si>
  <si>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</si>
  <si>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</si>
  <si>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</si>
  <si>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</si>
  <si>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</si>
  <si>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</si>
  <si>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</si>
  <si>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</si>
  <si>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</si>
  <si>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</si>
  <si>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</si>
  <si>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</si>
  <si>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</si>
  <si>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</si>
  <si>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</si>
  <si>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</si>
  <si>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</si>
  <si>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</si>
  <si>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</si>
  <si>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</si>
  <si>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</si>
  <si>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</si>
  <si>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</si>
  <si>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</si>
  <si>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</si>
  <si>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</si>
  <si>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</si>
  <si>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</si>
  <si>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</si>
  <si>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</si>
  <si>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</si>
  <si>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</si>
  <si>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</si>
  <si>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</si>
  <si>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</si>
  <si>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</si>
  <si>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</si>
  <si>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</si>
  <si>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</si>
  <si>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</si>
  <si>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</si>
  <si>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</si>
  <si>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</si>
  <si>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</si>
  <si>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</si>
  <si>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</si>
  <si>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</si>
  <si>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</si>
  <si>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</si>
  <si>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</si>
  <si>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</si>
  <si>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</si>
  <si>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</si>
  <si>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</si>
  <si>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</si>
  <si>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</si>
  <si>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</si>
  <si>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</si>
  <si>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</si>
  <si>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</si>
  <si>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</si>
  <si>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</si>
  <si>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</si>
  <si>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</si>
  <si>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</si>
  <si>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</si>
  <si>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</si>
  <si>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</si>
  <si>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</si>
  <si>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</si>
  <si>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</si>
  <si>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</si>
  <si>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</si>
  <si>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</si>
  <si>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</si>
  <si>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</si>
  <si>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</si>
  <si>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</si>
  <si>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</si>
  <si>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</si>
  <si>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</si>
  <si>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</si>
  <si>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</si>
  <si>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</si>
  <si>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</si>
  <si>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</si>
  <si>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</si>
  <si>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</si>
  <si>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</si>
  <si>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</si>
  <si>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</si>
  <si>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UGEastern</t>
  </si>
  <si>
    <t>UGBugiri</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</si>
  <si>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</si>
  <si>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</si>
  <si>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</si>
  <si>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</si>
  <si>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</si>
  <si>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</si>
  <si>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</si>
  <si>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</si>
  <si>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</si>
  <si>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</si>
  <si>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</si>
  <si>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</si>
  <si>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</si>
  <si>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</si>
  <si>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</si>
  <si>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</si>
  <si>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</si>
  <si>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</si>
  <si>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Bukwo</t>
  </si>
  <si>
    <t>UGBukwo</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</si>
  <si>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</si>
  <si>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</si>
  <si>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</si>
  <si>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</si>
  <si>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</si>
  <si>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</si>
  <si>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</si>
  <si>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</si>
  <si>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</si>
  <si>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</si>
  <si>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</si>
  <si>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</si>
  <si>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</si>
  <si>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</si>
  <si>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</si>
  <si>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</si>
  <si>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UG-237</t>
  </si>
  <si>
    <t>Kalaki</t>
  </si>
  <si>
    <t>UGKalaki</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</si>
  <si>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</si>
  <si>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</si>
  <si>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</si>
  <si>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</si>
  <si>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</si>
  <si>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</si>
  <si>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</si>
  <si>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</si>
  <si>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</si>
  <si>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</si>
  <si>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</si>
  <si>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</si>
  <si>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</si>
  <si>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</si>
  <si>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</si>
  <si>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</si>
  <si>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</si>
  <si>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</si>
  <si>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</si>
  <si>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</si>
  <si>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</si>
  <si>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</si>
  <si>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</si>
  <si>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</si>
  <si>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</si>
  <si>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</si>
  <si>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</si>
  <si>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</si>
  <si>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</si>
  <si>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</si>
  <si>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</si>
  <si>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</si>
  <si>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</si>
  <si>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</si>
  <si>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</si>
  <si>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UG-335</t>
  </si>
  <si>
    <t>Karenga</t>
  </si>
  <si>
    <t>UGKarenga</t>
  </si>
  <si>
    <t>UG-336</t>
  </si>
  <si>
    <t>Madi-Okollo</t>
  </si>
  <si>
    <t>UGMadi-Okollo</t>
  </si>
  <si>
    <t>UG-337</t>
  </si>
  <si>
    <t>Obongi</t>
  </si>
  <si>
    <t>UGObongi</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</si>
  <si>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</si>
  <si>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</si>
  <si>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</si>
  <si>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</si>
  <si>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</si>
  <si>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</si>
  <si>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</si>
  <si>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</si>
  <si>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</si>
  <si>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</si>
  <si>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</si>
  <si>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</si>
  <si>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</si>
  <si>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</si>
  <si>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</si>
  <si>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</si>
  <si>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</si>
  <si>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</si>
  <si>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</si>
  <si>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</si>
  <si>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</si>
  <si>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</si>
  <si>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</si>
  <si>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</si>
  <si>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</si>
  <si>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</si>
  <si>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</si>
  <si>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</si>
  <si>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</si>
  <si>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</si>
  <si>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</si>
  <si>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</si>
  <si>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</si>
  <si>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UG-433</t>
  </si>
  <si>
    <t>Kazo</t>
  </si>
  <si>
    <t>UGKazo</t>
  </si>
  <si>
    <t>UG-434</t>
  </si>
  <si>
    <t>Kitagwenda</t>
  </si>
  <si>
    <t>UGKitagwenda</t>
  </si>
  <si>
    <t>UG-435</t>
  </si>
  <si>
    <t>Rwampara</t>
  </si>
  <si>
    <t>UGRwampara</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</si>
  <si>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</si>
  <si>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</si>
  <si>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</si>
  <si>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</si>
  <si>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</si>
  <si>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</si>
  <si>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</si>
  <si>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</si>
  <si>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</si>
  <si>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</si>
  <si>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</si>
  <si>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</si>
  <si>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</si>
  <si>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</si>
  <si>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</si>
  <si>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</si>
  <si>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</si>
  <si>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</si>
  <si>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</si>
  <si>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</si>
  <si>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</si>
  <si>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</si>
  <si>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</si>
  <si>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</si>
  <si>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</si>
  <si>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</si>
  <si>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</si>
  <si>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</si>
  <si>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</si>
  <si>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</si>
  <si>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</si>
  <si>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</si>
  <si>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</si>
  <si>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</si>
  <si>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</si>
  <si>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USMaryland</t>
  </si>
  <si>
    <t>USMaine</t>
  </si>
  <si>
    <t>USMichigan</t>
  </si>
  <si>
    <t>USMinnesota</t>
  </si>
  <si>
    <t>USMissouri</t>
  </si>
  <si>
    <t>USMississippi</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</si>
  <si>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</si>
  <si>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</si>
  <si>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</si>
  <si>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</si>
  <si>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</si>
  <si>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</si>
  <si>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</si>
  <si>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</si>
  <si>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</si>
  <si>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</si>
  <si>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</si>
  <si>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</si>
  <si>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</si>
  <si>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</si>
  <si>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</si>
  <si>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</si>
  <si>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</si>
  <si>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</si>
  <si>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</si>
  <si>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</si>
  <si>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</si>
  <si>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</si>
  <si>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</si>
  <si>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</si>
  <si>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</si>
  <si>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</si>
  <si>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</si>
  <si>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</si>
  <si>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</si>
  <si>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</si>
  <si>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UYFlorida</t>
  </si>
  <si>
    <t>UYFlores</t>
  </si>
  <si>
    <t>UYLavalleja</t>
  </si>
  <si>
    <t>UYMaldonado</t>
  </si>
  <si>
    <t>UYMontevideo</t>
  </si>
  <si>
    <t>UYPaysandú</t>
  </si>
  <si>
    <t>UYRío Negro</t>
  </si>
  <si>
    <t>UYRocha</t>
  </si>
  <si>
    <t>UYRivera</t>
  </si>
  <si>
    <t>UYSalto</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</si>
  <si>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</si>
  <si>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</si>
  <si>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</si>
  <si>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</si>
  <si>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</si>
  <si>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</si>
  <si>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</si>
  <si>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</si>
  <si>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</si>
  <si>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</si>
  <si>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</si>
  <si>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</si>
  <si>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</si>
  <si>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</si>
  <si>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</si>
  <si>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</si>
  <si>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</si>
  <si>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VCCharlotte</t>
  </si>
  <si>
    <t>VCSaint Andrew</t>
  </si>
  <si>
    <t>VCSaint David</t>
  </si>
  <si>
    <t>VCSaint George</t>
  </si>
  <si>
    <t>VCSaint Patrick</t>
  </si>
  <si>
    <t>VCGrenadines</t>
  </si>
  <si>
    <t>VEAnzoátegui</t>
  </si>
  <si>
    <t>VEApure</t>
  </si>
  <si>
    <t>VEAragua</t>
  </si>
  <si>
    <t>VEBarinas</t>
  </si>
  <si>
    <t>VEBolívar</t>
  </si>
  <si>
    <t>VECarabobo</t>
  </si>
  <si>
    <t>VECojedes</t>
  </si>
  <si>
    <t>VEFalcón</t>
  </si>
  <si>
    <t>VEGuárico</t>
  </si>
  <si>
    <t>VELara</t>
  </si>
  <si>
    <t>VEMérida</t>
  </si>
  <si>
    <t>VEMiranda</t>
  </si>
  <si>
    <t>VEMonagas</t>
  </si>
  <si>
    <t>VENueva Esparta</t>
  </si>
  <si>
    <t>VEPortuguesa</t>
  </si>
  <si>
    <t>VESucre</t>
  </si>
  <si>
    <t>VETáchira</t>
  </si>
  <si>
    <t>VETrujillo</t>
  </si>
  <si>
    <t>VEYaracuy</t>
  </si>
  <si>
    <t>VEZulia</t>
  </si>
  <si>
    <t>La Guaira</t>
  </si>
  <si>
    <t>VELa Guaira</t>
  </si>
  <si>
    <t>VEDelta Amacuro</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</si>
  <si>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</si>
  <si>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</si>
  <si>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</si>
  <si>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</si>
  <si>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</si>
  <si>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</si>
  <si>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</si>
  <si>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</si>
  <si>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</si>
  <si>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</si>
  <si>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</si>
  <si>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</si>
  <si>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</si>
  <si>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</si>
  <si>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</si>
  <si>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</si>
  <si>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</si>
  <si>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</si>
  <si>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</si>
  <si>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</si>
  <si>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</si>
  <si>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</si>
  <si>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</si>
  <si>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</si>
  <si>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</si>
  <si>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</si>
  <si>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</si>
  <si>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</si>
  <si>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</si>
  <si>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</si>
  <si>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</si>
  <si>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</si>
  <si>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</si>
  <si>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</si>
  <si>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</si>
  <si>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</si>
  <si>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</si>
  <si>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</si>
  <si>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</si>
  <si>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</si>
  <si>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</si>
  <si>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</si>
  <si>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</si>
  <si>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</si>
  <si>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</si>
  <si>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</si>
  <si>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</si>
  <si>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</si>
  <si>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</si>
  <si>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</si>
  <si>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</si>
  <si>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</si>
  <si>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</si>
  <si>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</si>
  <si>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</si>
  <si>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</si>
  <si>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</si>
  <si>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</si>
  <si>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</si>
  <si>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</si>
  <si>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</si>
  <si>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Cần Thơ</t>
  </si>
  <si>
    <t>VNCần Thơ</t>
  </si>
  <si>
    <t>Đà Nẵng</t>
  </si>
  <si>
    <t>VNĐà Nẵng</t>
  </si>
  <si>
    <t>Hà Nội</t>
  </si>
  <si>
    <t>VNHà Nội</t>
  </si>
  <si>
    <t>Hải Phòng</t>
  </si>
  <si>
    <t>VNHải Phòng</t>
  </si>
  <si>
    <t>Hồ Chí Minh</t>
  </si>
  <si>
    <t>VNHồ Chí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</si>
  <si>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</si>
  <si>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</si>
  <si>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</si>
  <si>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</si>
  <si>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</si>
  <si>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</si>
  <si>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</si>
  <si>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</si>
  <si>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</si>
  <si>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</si>
  <si>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</si>
  <si>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</si>
  <si>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</si>
  <si>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</si>
  <si>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</si>
  <si>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</si>
  <si>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</si>
  <si>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</si>
  <si>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</si>
  <si>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</si>
  <si>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</si>
  <si>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</si>
  <si>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</si>
  <si>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</si>
  <si>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</si>
  <si>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</si>
  <si>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</si>
  <si>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</si>
  <si>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</si>
  <si>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</si>
  <si>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</si>
  <si>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</si>
  <si>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</si>
  <si>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</si>
  <si>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</si>
  <si>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</si>
  <si>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</si>
  <si>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</si>
  <si>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</si>
  <si>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</si>
  <si>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</si>
  <si>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</si>
  <si>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</si>
  <si>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</si>
  <si>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</si>
  <si>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</si>
  <si>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</si>
  <si>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</si>
  <si>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</si>
  <si>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</si>
  <si>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</si>
  <si>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</si>
  <si>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</si>
  <si>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</si>
  <si>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</si>
  <si>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</si>
  <si>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</si>
  <si>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</si>
  <si>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</si>
  <si>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</si>
  <si>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</si>
  <si>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</si>
  <si>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</si>
  <si>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</si>
  <si>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</si>
  <si>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</si>
  <si>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</si>
  <si>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</si>
  <si>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</si>
  <si>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</si>
  <si>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</si>
  <si>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</si>
  <si>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</si>
  <si>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</si>
  <si>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</si>
  <si>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</si>
  <si>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</si>
  <si>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</si>
  <si>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</si>
  <si>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</si>
  <si>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</si>
  <si>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</si>
  <si>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</si>
  <si>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</si>
  <si>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</si>
  <si>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</si>
  <si>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</si>
  <si>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</si>
  <si>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</si>
  <si>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</si>
  <si>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</si>
  <si>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</si>
  <si>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</si>
  <si>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</si>
  <si>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</si>
  <si>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</si>
  <si>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</si>
  <si>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</si>
  <si>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</si>
  <si>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</si>
  <si>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</si>
  <si>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</si>
  <si>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</si>
  <si>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</si>
  <si>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ZMWestern</t>
  </si>
  <si>
    <t>ZMCentral</t>
  </si>
  <si>
    <t>ZMEastern</t>
  </si>
  <si>
    <t>ZMLuapula</t>
  </si>
  <si>
    <t>ZMNorthern</t>
  </si>
  <si>
    <t>ZMNorth-Western</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</si>
  <si>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</si>
  <si>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</si>
  <si>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</si>
  <si>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</si>
  <si>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</si>
  <si>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</si>
  <si>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</si>
  <si>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</si>
  <si>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</si>
  <si>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</si>
  <si>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</si>
  <si>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</si>
  <si>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</si>
  <si>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</si>
  <si>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E-tec Interconnect Asia Co., Ltd. / E-tec Interconnect AG / EMC electro mechanical components GmbH</t>
  </si>
  <si>
    <t>Deningerstrasse 4a, 65510 Idstein</t>
  </si>
  <si>
    <t>Fabian Girolstein</t>
  </si>
  <si>
    <t>f.girolstein@emc.de</t>
  </si>
  <si>
    <t>+49612693950</t>
  </si>
  <si>
    <t>Ryan Chou</t>
  </si>
  <si>
    <t>Engineer</t>
  </si>
  <si>
    <t>ryan.chou@e-tec-asia.com.tw</t>
  </si>
  <si>
    <t>886-2-2999-2726</t>
  </si>
  <si>
    <t>Alloying Element for Brass/Copper Alloy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</si>
</sst>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2">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18" fillId="2" borderId="58" xfId="2" applyFont="1" applyFill="1" applyBorder="1" applyAlignment="1" applyProtection="1">
      <alignment horizontal="left" vertical="center" wrapText="1"/>
      <protection hidden="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22" fillId="0" borderId="27" xfId="2" applyFont="1" applyBorder="1" applyAlignment="1" applyProtection="1">
      <alignment horizontal="center" vertical="center"/>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0" applyNumberFormat="1" applyFont="1" applyFill="1" applyBorder="1" applyAlignment="1" applyProtection="1">
      <alignment horizontal="center" wrapText="1"/>
      <protection locked="0"/>
    </xf>
    <xf numFmtId="165" fontId="16" fillId="2" borderId="35" xfId="0"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Excel Built-in Normal" xfId="4" xr:uid="{FBE60AC5-3B6B-4988-BDBE-D2D447E82E7D}"/>
    <cellStyle name="Hyperlink 2" xfId="3" xr:uid="{2B3F4105-7081-44EF-863E-FD65473ABA1A}"/>
    <cellStyle name="Link" xfId="1" builtinId="8"/>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Standard" xfId="0" builtinId="0"/>
    <cellStyle name="Währung [0]" xfId="14" builtinId="7"/>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file:///C:\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yan.chou@e-tec-asia.com.tw" TargetMode="External"/><Relationship Id="rId1" Type="http://schemas.openxmlformats.org/officeDocument/2006/relationships/hyperlink" Target="mailto:f.girolstein@emc.de"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1"/>
  <sheetViews>
    <sheetView showGridLines="0" topLeftCell="A2" zoomScaleNormal="100"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3.26953125" defaultRowHeight="13.5"/>
  <cols>
    <col min="1" max="1" width="1.1796875" style="2" customWidth="1"/>
    <col min="2" max="2" width="12.26953125" style="2" customWidth="1"/>
    <col min="3" max="3" width="14" style="2" customWidth="1"/>
    <col min="4" max="4" width="20.81640625" style="155" customWidth="1"/>
    <col min="5" max="5" width="51.7265625" style="2" customWidth="1"/>
    <col min="6" max="6" width="65.1796875" style="2" customWidth="1"/>
    <col min="7" max="7" width="1.1796875" style="2" customWidth="1"/>
    <col min="8" max="16384" width="13.26953125" style="2"/>
  </cols>
  <sheetData>
    <row r="1" spans="1:7" ht="14" thickTop="1">
      <c r="A1" s="134"/>
      <c r="B1" s="135"/>
      <c r="C1" s="135"/>
      <c r="D1" s="136"/>
      <c r="E1" s="135"/>
      <c r="F1" s="135"/>
      <c r="G1" s="137"/>
    </row>
    <row r="2" spans="1:7">
      <c r="A2" s="275"/>
      <c r="B2" s="138" t="s">
        <v>694</v>
      </c>
      <c r="C2" s="3"/>
      <c r="D2" s="139"/>
      <c r="E2" s="3"/>
      <c r="F2" s="3"/>
      <c r="G2" s="140"/>
    </row>
    <row r="3" spans="1:7">
      <c r="A3" s="275"/>
      <c r="B3" s="3" t="s">
        <v>12009</v>
      </c>
      <c r="C3" s="138"/>
      <c r="D3" s="141"/>
      <c r="E3" s="3"/>
      <c r="F3" s="138"/>
      <c r="G3" s="140"/>
    </row>
    <row r="4" spans="1:7" ht="15">
      <c r="A4" s="275"/>
      <c r="B4" s="142" t="s">
        <v>695</v>
      </c>
      <c r="C4" s="143"/>
      <c r="D4" s="144"/>
      <c r="E4" s="3"/>
      <c r="F4" s="143"/>
      <c r="G4" s="140"/>
    </row>
    <row r="5" spans="1:7">
      <c r="A5" s="275"/>
      <c r="B5" s="145" t="s">
        <v>696</v>
      </c>
      <c r="C5" s="146"/>
      <c r="D5" s="147"/>
      <c r="E5" s="3"/>
      <c r="F5" s="146"/>
      <c r="G5" s="140"/>
    </row>
    <row r="6" spans="1:7">
      <c r="A6" s="275"/>
      <c r="B6" s="3"/>
      <c r="C6" s="3"/>
      <c r="D6" s="139"/>
      <c r="E6" s="3"/>
      <c r="F6" s="3"/>
      <c r="G6" s="140"/>
    </row>
    <row r="7" spans="1:7">
      <c r="A7" s="275"/>
      <c r="B7" s="3"/>
      <c r="C7" s="3"/>
      <c r="D7" s="139"/>
      <c r="E7" s="3"/>
      <c r="F7" s="3"/>
      <c r="G7" s="140"/>
    </row>
    <row r="8" spans="1:7">
      <c r="A8" s="275"/>
      <c r="B8" s="3"/>
      <c r="C8" s="3"/>
      <c r="D8" s="139"/>
      <c r="E8" s="3"/>
      <c r="F8" s="3"/>
      <c r="G8" s="140"/>
    </row>
    <row r="9" spans="1:7" ht="20.149999999999999" customHeight="1">
      <c r="A9" s="275"/>
      <c r="B9" s="277" t="s">
        <v>697</v>
      </c>
      <c r="C9" s="277"/>
      <c r="D9" s="277"/>
      <c r="E9" s="277"/>
      <c r="F9" s="277"/>
      <c r="G9" s="140"/>
    </row>
    <row r="10" spans="1:7" ht="27" customHeight="1">
      <c r="A10" s="275"/>
      <c r="B10" s="278" t="s">
        <v>698</v>
      </c>
      <c r="C10" s="278"/>
      <c r="D10" s="278"/>
      <c r="E10" s="278"/>
      <c r="F10" s="278"/>
      <c r="G10" s="140"/>
    </row>
    <row r="11" spans="1:7" ht="82.5" customHeight="1">
      <c r="A11" s="275"/>
      <c r="B11" s="279"/>
      <c r="C11" s="279"/>
      <c r="D11" s="279"/>
      <c r="E11" s="279"/>
      <c r="F11" s="279"/>
      <c r="G11" s="140"/>
    </row>
    <row r="12" spans="1:7">
      <c r="A12" s="275"/>
      <c r="B12" s="148" t="s">
        <v>699</v>
      </c>
      <c r="C12" s="149" t="s">
        <v>700</v>
      </c>
      <c r="D12" s="150" t="s">
        <v>701</v>
      </c>
      <c r="E12" s="149" t="s">
        <v>702</v>
      </c>
      <c r="F12" s="149" t="s">
        <v>703</v>
      </c>
      <c r="G12" s="140"/>
    </row>
    <row r="13" spans="1:7" ht="80.5">
      <c r="A13" s="275"/>
      <c r="B13" s="198">
        <v>1</v>
      </c>
      <c r="C13" s="151" t="s">
        <v>11397</v>
      </c>
      <c r="D13" s="152">
        <v>44876</v>
      </c>
      <c r="E13" s="151" t="s">
        <v>721</v>
      </c>
      <c r="F13" s="153" t="s">
        <v>712</v>
      </c>
      <c r="G13" s="140"/>
    </row>
    <row r="14" spans="1:7" ht="80.5">
      <c r="A14" s="275"/>
      <c r="B14" s="202">
        <v>1.01</v>
      </c>
      <c r="C14" s="151" t="s">
        <v>11397</v>
      </c>
      <c r="D14" s="152">
        <v>44909</v>
      </c>
      <c r="E14" s="151" t="s">
        <v>11588</v>
      </c>
      <c r="F14" s="153" t="s">
        <v>712</v>
      </c>
      <c r="G14" s="140"/>
    </row>
    <row r="15" spans="1:7" ht="80.5">
      <c r="A15" s="275"/>
      <c r="B15" s="202">
        <v>1.1000000000000001</v>
      </c>
      <c r="C15" s="151" t="s">
        <v>11397</v>
      </c>
      <c r="D15" s="152">
        <v>45226</v>
      </c>
      <c r="E15" s="151" t="s">
        <v>12007</v>
      </c>
      <c r="F15" s="153" t="s">
        <v>11589</v>
      </c>
      <c r="G15" s="140"/>
    </row>
    <row r="16" spans="1:7" ht="46">
      <c r="A16" s="275"/>
      <c r="B16" s="202">
        <v>1.2</v>
      </c>
      <c r="C16" s="151" t="s">
        <v>12040</v>
      </c>
      <c r="D16" s="152">
        <v>45569</v>
      </c>
      <c r="E16" s="151" t="s">
        <v>12008</v>
      </c>
      <c r="F16" s="153" t="s">
        <v>11589</v>
      </c>
      <c r="G16" s="140"/>
    </row>
    <row r="17" spans="1:7">
      <c r="A17" s="275"/>
      <c r="B17" s="202">
        <v>1.21</v>
      </c>
      <c r="C17" s="151" t="s">
        <v>12365</v>
      </c>
      <c r="D17" s="152">
        <v>45793</v>
      </c>
      <c r="E17" s="151" t="s">
        <v>12366</v>
      </c>
      <c r="F17" s="153" t="s">
        <v>11589</v>
      </c>
      <c r="G17" s="140"/>
    </row>
    <row r="18" spans="1:7" ht="80.5">
      <c r="A18" s="275"/>
      <c r="B18" s="232">
        <v>1.3</v>
      </c>
      <c r="C18" s="233" t="s">
        <v>12040</v>
      </c>
      <c r="D18" s="234">
        <v>45947</v>
      </c>
      <c r="E18" s="233" t="s">
        <v>12674</v>
      </c>
      <c r="F18" s="235" t="s">
        <v>12622</v>
      </c>
      <c r="G18" s="140"/>
    </row>
    <row r="19" spans="1:7" s="205" customFormat="1" ht="57.5">
      <c r="A19" s="275"/>
      <c r="B19" s="202">
        <v>1.31</v>
      </c>
      <c r="C19" s="151" t="s">
        <v>12365</v>
      </c>
      <c r="D19" s="152">
        <v>46129</v>
      </c>
      <c r="E19" s="151" t="s">
        <v>12966</v>
      </c>
      <c r="F19" s="235" t="s">
        <v>12728</v>
      </c>
      <c r="G19" s="231"/>
    </row>
    <row r="20" spans="1:7" ht="14" thickBot="1">
      <c r="A20" s="276"/>
      <c r="B20" s="280" t="str">
        <f ca="1">OFFSET(L!$C$1,MATCH("General"&amp;"Cpy",L!$A:$A,0)-1,SL,,)</f>
        <v>© 2026 Responsible Minerals Initiative. All rights reserved.</v>
      </c>
      <c r="C20" s="280"/>
      <c r="D20" s="280"/>
      <c r="E20" s="280"/>
      <c r="F20" s="280"/>
      <c r="G20" s="154"/>
    </row>
    <row r="21" spans="1:7" ht="14" thickTop="1"/>
  </sheetData>
  <sheetProtection algorithmName="SHA-512" hashValue="3OH7+rcbI3xc7XwAc9uIrW0+CsYD5CQe3z3XuxcJH9/tC33DFU6zKKw8sIAkoQBsnTysLGcTa17oNS8W5o69KA==" saltValue="zpqhuWkvFPk5imfjekdznw==" spinCount="100000" sheet="1" formatRows="0"/>
  <mergeCells count="4">
    <mergeCell ref="A2:A20"/>
    <mergeCell ref="B9:F9"/>
    <mergeCell ref="B10:F11"/>
    <mergeCell ref="B20:F20"/>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233"/>
  <sheetViews>
    <sheetView zoomScaleNormal="100" workbookViewId="0">
      <pane ySplit="4" topLeftCell="A5" activePane="bottomLeft" state="frozen"/>
      <selection activeCell="B24" sqref="B24:J24"/>
      <selection pane="bottomLeft" activeCell="A5" sqref="A5"/>
    </sheetView>
  </sheetViews>
  <sheetFormatPr baseColWidth="10" defaultColWidth="10.7265625" defaultRowHeight="13.5"/>
  <cols>
    <col min="1" max="1" width="20" style="125" customWidth="1"/>
    <col min="2" max="2" width="50.81640625" style="125" customWidth="1"/>
    <col min="3" max="3" width="47.1796875" style="125" customWidth="1"/>
    <col min="4" max="4" width="27.1796875" style="125" customWidth="1"/>
    <col min="5" max="5" width="15" style="125" customWidth="1"/>
    <col min="6" max="6" width="15" style="237" customWidth="1"/>
    <col min="7" max="7" width="17.81640625" style="125" customWidth="1"/>
    <col min="8" max="8" width="28.26953125" style="125" customWidth="1"/>
    <col min="9" max="9" width="33" style="125" customWidth="1"/>
    <col min="10" max="10" width="13" style="125" hidden="1" customWidth="1"/>
    <col min="11" max="11" width="130.81640625" style="125" hidden="1" customWidth="1"/>
    <col min="12" max="12" width="18.81640625" style="125" customWidth="1"/>
    <col min="13" max="16384" width="10.7265625" style="125"/>
  </cols>
  <sheetData>
    <row r="1" spans="1:12" ht="180" customHeight="1">
      <c r="A1" s="3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0"/>
      <c r="C1" s="370"/>
      <c r="D1" s="370"/>
      <c r="E1" s="370"/>
      <c r="F1" s="370"/>
      <c r="G1" s="370"/>
    </row>
    <row r="2" spans="1:12">
      <c r="A2" s="371"/>
      <c r="B2" s="371"/>
      <c r="C2" s="371"/>
      <c r="D2" s="371"/>
      <c r="E2" s="371"/>
      <c r="F2" s="371"/>
      <c r="G2" s="371"/>
      <c r="H2" s="371"/>
      <c r="I2" s="371"/>
    </row>
    <row r="3" spans="1:12">
      <c r="A3" s="371"/>
      <c r="B3" s="371"/>
      <c r="C3" s="371"/>
      <c r="D3" s="371"/>
      <c r="E3" s="371"/>
      <c r="F3" s="371"/>
      <c r="G3" s="371"/>
      <c r="H3" s="371"/>
      <c r="I3" s="371"/>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12367</v>
      </c>
      <c r="K4" s="238" t="s">
        <v>12367</v>
      </c>
      <c r="L4" s="239"/>
    </row>
    <row r="5" spans="1:12">
      <c r="A5" s="125" t="s">
        <v>688</v>
      </c>
      <c r="B5" s="125" t="s">
        <v>12394</v>
      </c>
      <c r="C5" s="125" t="s">
        <v>12394</v>
      </c>
      <c r="D5" s="241" t="s">
        <v>812</v>
      </c>
      <c r="E5" s="241" t="s">
        <v>12395</v>
      </c>
      <c r="F5" s="237" t="s">
        <v>12368</v>
      </c>
      <c r="H5" s="237" t="s">
        <v>12396</v>
      </c>
      <c r="I5" s="125" t="s">
        <v>2376</v>
      </c>
      <c r="J5" s="125" t="str">
        <f>A5&amp;B5</f>
        <v>AluminumAluminerie Alouette Inc.</v>
      </c>
      <c r="K5" s="125" t="str">
        <f>A5&amp;B5</f>
        <v>AluminumAluminerie Alouette Inc.</v>
      </c>
    </row>
    <row r="6" spans="1:12">
      <c r="A6" s="125" t="s">
        <v>688</v>
      </c>
      <c r="B6" s="125" t="s">
        <v>12397</v>
      </c>
      <c r="C6" s="125" t="s">
        <v>12397</v>
      </c>
      <c r="D6" s="241" t="s">
        <v>766</v>
      </c>
      <c r="E6" s="241" t="s">
        <v>12398</v>
      </c>
      <c r="F6" s="237" t="s">
        <v>12368</v>
      </c>
      <c r="H6" s="237" t="s">
        <v>12399</v>
      </c>
      <c r="I6" s="125" t="s">
        <v>2013</v>
      </c>
      <c r="J6" s="125" t="str">
        <f t="shared" ref="J6:J69" si="0">A6&amp;B6</f>
        <v>AluminumAluminium Bahrain BSC (c)</v>
      </c>
      <c r="K6" s="125" t="str">
        <f t="shared" ref="K6:K69" si="1">A6&amp;B6</f>
        <v>AluminumAluminium Bahrain BSC (c)</v>
      </c>
    </row>
    <row r="7" spans="1:12">
      <c r="A7" s="125" t="s">
        <v>688</v>
      </c>
      <c r="B7" s="125" t="s">
        <v>12400</v>
      </c>
      <c r="C7" s="125" t="s">
        <v>12400</v>
      </c>
      <c r="D7" s="241" t="s">
        <v>884</v>
      </c>
      <c r="E7" s="241" t="s">
        <v>12401</v>
      </c>
      <c r="F7" s="237" t="s">
        <v>12368</v>
      </c>
      <c r="H7" s="237" t="s">
        <v>12402</v>
      </c>
      <c r="I7" s="125" t="s">
        <v>3819</v>
      </c>
      <c r="J7" s="125" t="str">
        <f t="shared" si="0"/>
        <v>AluminumALUMINIUM DUNKERQUE</v>
      </c>
      <c r="K7" s="125" t="str">
        <f t="shared" si="1"/>
        <v>AluminumALUMINIUM DUNKERQUE</v>
      </c>
    </row>
    <row r="8" spans="1:12">
      <c r="A8" s="125" t="s">
        <v>688</v>
      </c>
      <c r="B8" s="125" t="s">
        <v>12403</v>
      </c>
      <c r="C8" s="125" t="s">
        <v>12403</v>
      </c>
      <c r="D8" s="241" t="s">
        <v>1197</v>
      </c>
      <c r="E8" s="241" t="s">
        <v>12404</v>
      </c>
      <c r="F8" s="237" t="s">
        <v>12368</v>
      </c>
      <c r="H8" s="237" t="s">
        <v>12405</v>
      </c>
      <c r="I8" s="125" t="s">
        <v>4015</v>
      </c>
      <c r="J8" s="125" t="str">
        <f t="shared" si="0"/>
        <v>AluminumAlvance British Aluminium Ltd. ( Lochaber )</v>
      </c>
      <c r="K8" s="125" t="str">
        <f t="shared" si="1"/>
        <v>AluminumAlvance British Aluminium Ltd. ( Lochaber )</v>
      </c>
    </row>
    <row r="9" spans="1:12">
      <c r="A9" s="125" t="s">
        <v>688</v>
      </c>
      <c r="B9" s="125" t="s">
        <v>12369</v>
      </c>
      <c r="C9" s="125" t="s">
        <v>12369</v>
      </c>
      <c r="D9" s="241" t="s">
        <v>938</v>
      </c>
      <c r="E9" s="241" t="s">
        <v>12406</v>
      </c>
      <c r="F9" s="237" t="s">
        <v>12368</v>
      </c>
      <c r="H9" s="237" t="s">
        <v>12370</v>
      </c>
      <c r="I9" s="125" t="s">
        <v>11945</v>
      </c>
      <c r="J9" s="125" t="str">
        <f t="shared" si="0"/>
        <v>AluminumAttero Recycling Pvt Ltd</v>
      </c>
      <c r="K9" s="125" t="str">
        <f t="shared" si="1"/>
        <v>AluminumAttero Recycling Pvt Ltd</v>
      </c>
    </row>
    <row r="10" spans="1:12">
      <c r="A10" s="125" t="s">
        <v>688</v>
      </c>
      <c r="B10" s="125" t="s">
        <v>12407</v>
      </c>
      <c r="C10" s="125" t="s">
        <v>12407</v>
      </c>
      <c r="D10" s="241" t="s">
        <v>936</v>
      </c>
      <c r="E10" s="241" t="s">
        <v>12408</v>
      </c>
      <c r="F10" s="237" t="s">
        <v>12368</v>
      </c>
      <c r="H10" s="237" t="s">
        <v>12409</v>
      </c>
      <c r="I10" s="125" t="s">
        <v>5204</v>
      </c>
      <c r="J10" s="125" t="str">
        <f t="shared" si="0"/>
        <v>AluminumCentury Aluminium Company ( Grundartangi )</v>
      </c>
      <c r="K10" s="125" t="str">
        <f t="shared" si="1"/>
        <v>AluminumCentury Aluminium Company ( Grundartangi )</v>
      </c>
    </row>
    <row r="11" spans="1:12">
      <c r="A11" s="125" t="s">
        <v>688</v>
      </c>
      <c r="B11" s="125" t="s">
        <v>12410</v>
      </c>
      <c r="C11" s="125" t="s">
        <v>12410</v>
      </c>
      <c r="D11" s="241" t="s">
        <v>794</v>
      </c>
      <c r="E11" s="241" t="s">
        <v>12411</v>
      </c>
      <c r="F11" s="237" t="s">
        <v>12368</v>
      </c>
      <c r="H11" s="237" t="s">
        <v>12412</v>
      </c>
      <c r="I11" s="125" t="s">
        <v>2162</v>
      </c>
      <c r="J11" s="125" t="str">
        <f t="shared" si="0"/>
        <v>AluminumCompanhia Brasileira de Aluminio</v>
      </c>
      <c r="K11" s="125" t="str">
        <f t="shared" si="1"/>
        <v>AluminumCompanhia Brasileira de Aluminio</v>
      </c>
    </row>
    <row r="12" spans="1:12">
      <c r="A12" s="125" t="s">
        <v>688</v>
      </c>
      <c r="B12" s="125" t="s">
        <v>12413</v>
      </c>
      <c r="C12" s="125" t="s">
        <v>12413</v>
      </c>
      <c r="D12" s="241" t="s">
        <v>1085</v>
      </c>
      <c r="E12" s="241" t="s">
        <v>12415</v>
      </c>
      <c r="F12" s="237" t="s">
        <v>12368</v>
      </c>
      <c r="H12" s="237" t="s">
        <v>12414</v>
      </c>
      <c r="I12" s="125" t="s">
        <v>8530</v>
      </c>
      <c r="J12" s="125" t="str">
        <f t="shared" si="0"/>
        <v>AluminumGreen Posture, Lda</v>
      </c>
      <c r="K12" s="125" t="str">
        <f t="shared" si="1"/>
        <v>AluminumGreen Posture, Lda</v>
      </c>
    </row>
    <row r="13" spans="1:12">
      <c r="A13" s="125" t="s">
        <v>688</v>
      </c>
      <c r="B13" s="125" t="s">
        <v>12416</v>
      </c>
      <c r="C13" s="125" t="s">
        <v>12416</v>
      </c>
      <c r="D13" s="241" t="s">
        <v>938</v>
      </c>
      <c r="E13" s="241" t="s">
        <v>12417</v>
      </c>
      <c r="F13" s="237" t="s">
        <v>12368</v>
      </c>
      <c r="H13" s="237" t="s">
        <v>12418</v>
      </c>
      <c r="I13" s="125" t="s">
        <v>5087</v>
      </c>
      <c r="J13" s="125" t="str">
        <f t="shared" si="0"/>
        <v>AluminumHindalco Industries Ltd  - Aditya Aluminum Smelter</v>
      </c>
      <c r="K13" s="125" t="str">
        <f t="shared" si="1"/>
        <v>AluminumHindalco Industries Ltd  - Aditya Aluminum Smelter</v>
      </c>
    </row>
    <row r="14" spans="1:12">
      <c r="A14" s="125" t="s">
        <v>688</v>
      </c>
      <c r="B14" s="125" t="s">
        <v>12419</v>
      </c>
      <c r="C14" s="125" t="s">
        <v>12419</v>
      </c>
      <c r="D14" s="241" t="s">
        <v>938</v>
      </c>
      <c r="E14" s="241" t="s">
        <v>12420</v>
      </c>
      <c r="F14" s="237" t="s">
        <v>12368</v>
      </c>
      <c r="H14" s="237" t="s">
        <v>12418</v>
      </c>
      <c r="I14" s="125" t="s">
        <v>5087</v>
      </c>
      <c r="J14" s="125" t="str">
        <f t="shared" si="0"/>
        <v>AluminumHindalco Industries Ltd - Hirakud Smelter</v>
      </c>
      <c r="K14" s="125" t="str">
        <f t="shared" si="1"/>
        <v>AluminumHindalco Industries Ltd - Hirakud Smelter</v>
      </c>
    </row>
    <row r="15" spans="1:12">
      <c r="A15" s="125" t="s">
        <v>688</v>
      </c>
      <c r="B15" s="125" t="s">
        <v>12421</v>
      </c>
      <c r="C15" s="125" t="s">
        <v>12421</v>
      </c>
      <c r="D15" s="241" t="s">
        <v>938</v>
      </c>
      <c r="E15" s="241" t="s">
        <v>12422</v>
      </c>
      <c r="F15" s="237" t="s">
        <v>12368</v>
      </c>
      <c r="H15" s="237" t="s">
        <v>12423</v>
      </c>
      <c r="I15" s="125" t="s">
        <v>5083</v>
      </c>
      <c r="J15" s="125" t="str">
        <f t="shared" si="0"/>
        <v>AluminumHindalco Industries Ltd - Mahan Smelter</v>
      </c>
      <c r="K15" s="125" t="str">
        <f t="shared" si="1"/>
        <v>AluminumHindalco Industries Ltd - Mahan Smelter</v>
      </c>
    </row>
    <row r="16" spans="1:12">
      <c r="A16" s="125" t="s">
        <v>688</v>
      </c>
      <c r="B16" s="125" t="s">
        <v>12424</v>
      </c>
      <c r="C16" s="125" t="s">
        <v>12424</v>
      </c>
      <c r="D16" s="241" t="s">
        <v>938</v>
      </c>
      <c r="E16" s="241" t="s">
        <v>12425</v>
      </c>
      <c r="F16" s="237" t="s">
        <v>12368</v>
      </c>
      <c r="H16" s="237" t="s">
        <v>12426</v>
      </c>
      <c r="I16" s="125" t="s">
        <v>5097</v>
      </c>
      <c r="J16" s="125" t="str">
        <f t="shared" si="0"/>
        <v>AluminumHindalco Industries Ltd - Renukoot Complex Smelter</v>
      </c>
      <c r="K16" s="125" t="str">
        <f t="shared" si="1"/>
        <v>AluminumHindalco Industries Ltd - Renukoot Complex Smelter</v>
      </c>
    </row>
    <row r="17" spans="1:11">
      <c r="A17" s="125" t="s">
        <v>688</v>
      </c>
      <c r="B17" s="125" t="s">
        <v>12427</v>
      </c>
      <c r="C17" s="125" t="s">
        <v>12427</v>
      </c>
      <c r="D17" s="241" t="s">
        <v>904</v>
      </c>
      <c r="E17" s="241" t="s">
        <v>12428</v>
      </c>
      <c r="F17" s="237" t="s">
        <v>12368</v>
      </c>
      <c r="H17" s="237" t="s">
        <v>12429</v>
      </c>
      <c r="I17" s="125" t="s">
        <v>4605</v>
      </c>
      <c r="J17" s="125" t="str">
        <f t="shared" si="0"/>
        <v>AluminumMytilineos S.A. ( Aluminium Of Greece Plant )</v>
      </c>
      <c r="K17" s="125" t="str">
        <f t="shared" si="1"/>
        <v>AluminumMytilineos S.A. ( Aluminium Of Greece Plant )</v>
      </c>
    </row>
    <row r="18" spans="1:11">
      <c r="A18" s="125" t="s">
        <v>688</v>
      </c>
      <c r="B18" s="125" t="s">
        <v>12430</v>
      </c>
      <c r="C18" s="125" t="s">
        <v>12430</v>
      </c>
      <c r="D18" s="241" t="s">
        <v>940</v>
      </c>
      <c r="E18" s="241" t="s">
        <v>12431</v>
      </c>
      <c r="F18" s="237" t="s">
        <v>12368</v>
      </c>
      <c r="H18" s="237" t="s">
        <v>12432</v>
      </c>
      <c r="I18" s="125" t="s">
        <v>4946</v>
      </c>
      <c r="J18" s="125" t="str">
        <f t="shared" si="0"/>
        <v>AluminumPT Indonesia Asahan Aluminium ( Persero )</v>
      </c>
      <c r="K18" s="125" t="str">
        <f t="shared" si="1"/>
        <v>AluminumPT Indonesia Asahan Aluminium ( Persero )</v>
      </c>
    </row>
    <row r="19" spans="1:11">
      <c r="A19" s="125" t="s">
        <v>688</v>
      </c>
      <c r="B19" s="125" t="s">
        <v>12433</v>
      </c>
      <c r="C19" s="125" t="s">
        <v>12433</v>
      </c>
      <c r="D19" s="241" t="s">
        <v>1093</v>
      </c>
      <c r="E19" s="241" t="s">
        <v>12434</v>
      </c>
      <c r="F19" s="237" t="s">
        <v>12368</v>
      </c>
      <c r="H19" s="237" t="s">
        <v>12435</v>
      </c>
      <c r="I19" s="125" t="s">
        <v>8675</v>
      </c>
      <c r="J19" s="125" t="str">
        <f t="shared" si="0"/>
        <v>AluminumS.C. Alro S.A.</v>
      </c>
      <c r="K19" s="125" t="str">
        <f t="shared" si="1"/>
        <v>AluminumS.C. Alro S.A.</v>
      </c>
    </row>
    <row r="20" spans="1:11">
      <c r="A20" s="125" t="s">
        <v>688</v>
      </c>
      <c r="B20" s="125" t="s">
        <v>12436</v>
      </c>
      <c r="C20" s="125" t="s">
        <v>12436</v>
      </c>
      <c r="D20" s="241" t="s">
        <v>1093</v>
      </c>
      <c r="E20" s="241" t="s">
        <v>12437</v>
      </c>
      <c r="F20" s="237" t="s">
        <v>12368</v>
      </c>
      <c r="H20" s="237" t="s">
        <v>12435</v>
      </c>
      <c r="I20" s="125" t="s">
        <v>8675</v>
      </c>
      <c r="J20" s="125" t="str">
        <f t="shared" si="0"/>
        <v>AluminumS.C. Alro S.A. ( ALRO SMELTER )</v>
      </c>
      <c r="K20" s="125" t="str">
        <f t="shared" si="1"/>
        <v>AluminumS.C. Alro S.A. ( ALRO SMELTER )</v>
      </c>
    </row>
    <row r="21" spans="1:11">
      <c r="A21" s="125" t="s">
        <v>688</v>
      </c>
      <c r="B21" s="125" t="s">
        <v>12438</v>
      </c>
      <c r="C21" s="125" t="s">
        <v>12438</v>
      </c>
      <c r="D21" s="241" t="s">
        <v>1095</v>
      </c>
      <c r="E21" s="241" t="s">
        <v>12439</v>
      </c>
      <c r="F21" s="237" t="s">
        <v>12368</v>
      </c>
      <c r="H21" s="237" t="s">
        <v>12440</v>
      </c>
      <c r="I21" s="125" t="s">
        <v>8915</v>
      </c>
      <c r="J21" s="125" t="str">
        <f t="shared" si="0"/>
        <v>AluminumUnited Company RUSAL Plc</v>
      </c>
      <c r="K21" s="125" t="str">
        <f t="shared" si="1"/>
        <v>AluminumUnited Company RUSAL Plc</v>
      </c>
    </row>
    <row r="22" spans="1:11">
      <c r="A22" s="125" t="s">
        <v>688</v>
      </c>
      <c r="B22" s="125" t="s">
        <v>12441</v>
      </c>
      <c r="C22" s="125" t="s">
        <v>12441</v>
      </c>
      <c r="D22" s="241" t="s">
        <v>1095</v>
      </c>
      <c r="E22" s="241" t="s">
        <v>12442</v>
      </c>
      <c r="F22" s="237" t="s">
        <v>12368</v>
      </c>
      <c r="H22" s="237" t="s">
        <v>12443</v>
      </c>
      <c r="I22" s="125" t="s">
        <v>8783</v>
      </c>
      <c r="J22" s="125" t="str">
        <f t="shared" si="0"/>
        <v>AluminumUnited Company RUSAL Plc ( BRATSK ALUMINIUM SMELTER (SHELEKHOV) )</v>
      </c>
      <c r="K22" s="125" t="str">
        <f t="shared" si="1"/>
        <v>AluminumUnited Company RUSAL Plc ( BRATSK ALUMINIUM SMELTER (SHELEKHOV) )</v>
      </c>
    </row>
    <row r="23" spans="1:11">
      <c r="A23" s="125" t="s">
        <v>688</v>
      </c>
      <c r="B23" s="125" t="s">
        <v>12444</v>
      </c>
      <c r="C23" s="125" t="s">
        <v>12444</v>
      </c>
      <c r="D23" s="241" t="s">
        <v>1095</v>
      </c>
      <c r="E23" s="241" t="s">
        <v>12445</v>
      </c>
      <c r="F23" s="237" t="s">
        <v>12368</v>
      </c>
      <c r="H23" s="237" t="s">
        <v>12443</v>
      </c>
      <c r="I23" s="125" t="s">
        <v>8783</v>
      </c>
      <c r="J23" s="125" t="str">
        <f t="shared" si="0"/>
        <v>AluminumUnited Company RUSAL Plc ( BRATSK ALUMINIUM SMELTER )</v>
      </c>
      <c r="K23" s="125" t="str">
        <f t="shared" si="1"/>
        <v>AluminumUnited Company RUSAL Plc ( BRATSK ALUMINIUM SMELTER )</v>
      </c>
    </row>
    <row r="24" spans="1:11">
      <c r="A24" s="125" t="s">
        <v>688</v>
      </c>
      <c r="B24" s="125" t="s">
        <v>12446</v>
      </c>
      <c r="C24" s="125" t="s">
        <v>12446</v>
      </c>
      <c r="D24" s="241" t="s">
        <v>1095</v>
      </c>
      <c r="E24" s="241" t="s">
        <v>12447</v>
      </c>
      <c r="F24" s="237" t="s">
        <v>12368</v>
      </c>
      <c r="H24" s="237" t="s">
        <v>12448</v>
      </c>
      <c r="I24" s="125" t="s">
        <v>8935</v>
      </c>
      <c r="J24" s="125" t="str">
        <f t="shared" si="0"/>
        <v>AluminumUnited Company RUSAL Plc ( JSC BOGUCHANY ALUMINIUM SMELTER )</v>
      </c>
      <c r="K24" s="125" t="str">
        <f t="shared" si="1"/>
        <v>AluminumUnited Company RUSAL Plc ( JSC BOGUCHANY ALUMINIUM SMELTER )</v>
      </c>
    </row>
    <row r="25" spans="1:11">
      <c r="A25" s="125" t="s">
        <v>688</v>
      </c>
      <c r="B25" s="125" t="s">
        <v>12449</v>
      </c>
      <c r="C25" s="125" t="s">
        <v>12449</v>
      </c>
      <c r="D25" s="241" t="s">
        <v>1095</v>
      </c>
      <c r="E25" s="241" t="s">
        <v>12450</v>
      </c>
      <c r="F25" s="237" t="s">
        <v>12368</v>
      </c>
      <c r="H25" s="237" t="s">
        <v>12451</v>
      </c>
      <c r="I25" s="125" t="s">
        <v>8822</v>
      </c>
      <c r="J25" s="125" t="str">
        <f t="shared" si="0"/>
        <v>AluminumUnited Company RUSAL Plc ( KANDALAKSHA ALUMINIUM SMELTER )</v>
      </c>
      <c r="K25" s="125" t="str">
        <f t="shared" si="1"/>
        <v>AluminumUnited Company RUSAL Plc ( KANDALAKSHA ALUMINIUM SMELTER )</v>
      </c>
    </row>
    <row r="26" spans="1:11">
      <c r="A26" s="125" t="s">
        <v>688</v>
      </c>
      <c r="B26" s="125" t="s">
        <v>12452</v>
      </c>
      <c r="C26" s="125" t="s">
        <v>12452</v>
      </c>
      <c r="D26" s="241" t="s">
        <v>1095</v>
      </c>
      <c r="E26" s="241" t="s">
        <v>12453</v>
      </c>
      <c r="F26" s="237" t="s">
        <v>12368</v>
      </c>
      <c r="H26" s="237" t="s">
        <v>12454</v>
      </c>
      <c r="I26" s="125" t="s">
        <v>8935</v>
      </c>
      <c r="J26" s="125" t="str">
        <f t="shared" si="0"/>
        <v>AluminumUnited Company RUSAL Plc ( KRASNOYARSK ALUMINIUM SMELTER )</v>
      </c>
      <c r="K26" s="125" t="str">
        <f t="shared" si="1"/>
        <v>AluminumUnited Company RUSAL Plc ( KRASNOYARSK ALUMINIUM SMELTER )</v>
      </c>
    </row>
    <row r="27" spans="1:11">
      <c r="A27" s="125" t="s">
        <v>688</v>
      </c>
      <c r="B27" s="125" t="s">
        <v>12455</v>
      </c>
      <c r="C27" s="125" t="s">
        <v>12455</v>
      </c>
      <c r="D27" s="241" t="s">
        <v>1095</v>
      </c>
      <c r="E27" s="241" t="s">
        <v>12456</v>
      </c>
      <c r="F27" s="237" t="s">
        <v>12368</v>
      </c>
      <c r="H27" s="237" t="s">
        <v>12457</v>
      </c>
      <c r="I27" s="125" t="s">
        <v>8789</v>
      </c>
      <c r="J27" s="125" t="str">
        <f t="shared" si="0"/>
        <v>AluminumUnited Company RUSAL Plc ( NOVOKUZNETSK ALUMINIUM SMELTER )</v>
      </c>
      <c r="K27" s="125" t="str">
        <f t="shared" si="1"/>
        <v>AluminumUnited Company RUSAL Plc ( NOVOKUZNETSK ALUMINIUM SMELTER )</v>
      </c>
    </row>
    <row r="28" spans="1:11">
      <c r="A28" s="125" t="s">
        <v>688</v>
      </c>
      <c r="B28" s="125" t="s">
        <v>12458</v>
      </c>
      <c r="C28" s="125" t="s">
        <v>12458</v>
      </c>
      <c r="D28" s="241" t="s">
        <v>1095</v>
      </c>
      <c r="E28" s="241" t="s">
        <v>12459</v>
      </c>
      <c r="F28" s="237" t="s">
        <v>12368</v>
      </c>
      <c r="H28" s="237" t="s">
        <v>12460</v>
      </c>
      <c r="I28" s="125" t="s">
        <v>8979</v>
      </c>
      <c r="J28" s="125" t="str">
        <f t="shared" si="0"/>
        <v>AluminumUnited Company RUSAL Plc ( SAYANOGORSK ALUMINIUM SMELTER )</v>
      </c>
      <c r="K28" s="125" t="str">
        <f t="shared" si="1"/>
        <v>AluminumUnited Company RUSAL Plc ( SAYANOGORSK ALUMINIUM SMELTER )</v>
      </c>
    </row>
    <row r="29" spans="1:11">
      <c r="A29" s="125" t="s">
        <v>688</v>
      </c>
      <c r="B29" s="125" t="s">
        <v>12461</v>
      </c>
      <c r="C29" s="125" t="s">
        <v>12461</v>
      </c>
      <c r="D29" s="241" t="s">
        <v>1095</v>
      </c>
      <c r="E29" s="241" t="s">
        <v>12462</v>
      </c>
      <c r="F29" s="237" t="s">
        <v>12368</v>
      </c>
      <c r="H29" s="237" t="s">
        <v>12463</v>
      </c>
      <c r="I29" s="125" t="s">
        <v>8894</v>
      </c>
      <c r="J29" s="125" t="str">
        <f t="shared" si="0"/>
        <v>AluminumUnited Company RUSAL Plc ( Volgograd Aluminium Smelter )</v>
      </c>
      <c r="K29" s="125" t="str">
        <f t="shared" si="1"/>
        <v>AluminumUnited Company RUSAL Plc ( Volgograd Aluminium Smelter )</v>
      </c>
    </row>
    <row r="30" spans="1:11">
      <c r="A30" s="125" t="s">
        <v>688</v>
      </c>
      <c r="B30" s="125" t="s">
        <v>12378</v>
      </c>
      <c r="D30" s="241"/>
      <c r="E30" s="241"/>
      <c r="H30" s="237"/>
      <c r="I30" s="241"/>
      <c r="J30" s="125" t="str">
        <f t="shared" si="0"/>
        <v>AluminumSmelter not listed</v>
      </c>
      <c r="K30" s="125" t="str">
        <f t="shared" si="1"/>
        <v>AluminumSmelter not listed</v>
      </c>
    </row>
    <row r="31" spans="1:11">
      <c r="A31" s="125" t="s">
        <v>688</v>
      </c>
      <c r="B31" s="125" t="s">
        <v>12379</v>
      </c>
      <c r="C31" s="125" t="s">
        <v>8</v>
      </c>
      <c r="D31" s="241"/>
      <c r="E31" s="241"/>
      <c r="H31" s="237"/>
      <c r="I31" s="241"/>
      <c r="J31" s="125" t="str">
        <f t="shared" si="0"/>
        <v>AluminumSmelter not yet identified</v>
      </c>
      <c r="K31" s="125" t="str">
        <f t="shared" si="1"/>
        <v>AluminumSmelter not yet identified</v>
      </c>
    </row>
    <row r="32" spans="1:11">
      <c r="A32" s="125" t="s">
        <v>12732</v>
      </c>
      <c r="B32" s="125" t="s">
        <v>12733</v>
      </c>
      <c r="C32" s="125" t="s">
        <v>12733</v>
      </c>
      <c r="D32" s="241" t="s">
        <v>1061</v>
      </c>
      <c r="E32" s="241" t="s">
        <v>12734</v>
      </c>
      <c r="F32" s="237" t="s">
        <v>12368</v>
      </c>
      <c r="H32" s="237" t="s">
        <v>12735</v>
      </c>
      <c r="I32" s="125" t="s">
        <v>11955</v>
      </c>
      <c r="J32" s="125" t="str">
        <f t="shared" si="0"/>
        <v>CadmiumBoliden Odda AS</v>
      </c>
      <c r="K32" s="125" t="str">
        <f t="shared" si="1"/>
        <v>CadmiumBoliden Odda AS</v>
      </c>
    </row>
    <row r="33" spans="1:11">
      <c r="A33" s="125" t="s">
        <v>12732</v>
      </c>
      <c r="B33" s="125" t="s">
        <v>12378</v>
      </c>
      <c r="D33" s="241"/>
      <c r="E33" s="241"/>
      <c r="H33" s="237"/>
      <c r="I33" s="241"/>
      <c r="J33" s="125" t="str">
        <f t="shared" si="0"/>
        <v>CadmiumSmelter not listed</v>
      </c>
      <c r="K33" s="125" t="str">
        <f t="shared" si="1"/>
        <v>CadmiumSmelter not listed</v>
      </c>
    </row>
    <row r="34" spans="1:11">
      <c r="A34" s="125" t="s">
        <v>12732</v>
      </c>
      <c r="B34" s="125" t="s">
        <v>12379</v>
      </c>
      <c r="C34" s="125" t="s">
        <v>8</v>
      </c>
      <c r="D34" s="241"/>
      <c r="E34" s="241"/>
      <c r="H34" s="237"/>
      <c r="I34" s="241"/>
      <c r="J34" s="125" t="str">
        <f t="shared" si="0"/>
        <v>CadmiumSmelter not yet identified</v>
      </c>
      <c r="K34" s="125" t="str">
        <f t="shared" si="1"/>
        <v>CadmiumSmelter not yet identified</v>
      </c>
    </row>
    <row r="35" spans="1:11">
      <c r="A35" s="125" t="s">
        <v>12464</v>
      </c>
      <c r="B35" s="125" t="s">
        <v>12465</v>
      </c>
      <c r="C35" s="125" t="s">
        <v>12465</v>
      </c>
      <c r="D35" s="241" t="s">
        <v>1141</v>
      </c>
      <c r="E35" s="241" t="s">
        <v>12466</v>
      </c>
      <c r="F35" s="237" t="s">
        <v>12368</v>
      </c>
      <c r="H35" s="237" t="s">
        <v>12376</v>
      </c>
      <c r="I35" s="241" t="s">
        <v>11307</v>
      </c>
      <c r="J35" s="125" t="str">
        <f t="shared" si="0"/>
        <v>IridiumImpala Platinum - Platinum Metals Refinery (PMR)</v>
      </c>
      <c r="K35" s="125" t="str">
        <f t="shared" si="1"/>
        <v>IridiumImpala Platinum - Platinum Metals Refinery (PMR)</v>
      </c>
    </row>
    <row r="36" spans="1:11">
      <c r="A36" s="125" t="s">
        <v>12464</v>
      </c>
      <c r="B36" s="125" t="s">
        <v>12467</v>
      </c>
      <c r="C36" s="125" t="s">
        <v>12465</v>
      </c>
      <c r="D36" s="241" t="s">
        <v>1141</v>
      </c>
      <c r="E36" s="241" t="s">
        <v>12466</v>
      </c>
      <c r="F36" s="237" t="s">
        <v>12368</v>
      </c>
      <c r="H36" s="237" t="s">
        <v>12376</v>
      </c>
      <c r="I36" s="241" t="s">
        <v>11307</v>
      </c>
      <c r="J36" s="125" t="str">
        <f t="shared" si="0"/>
        <v>IridiumImpala Refineries – Platinum Metals Refinery (PMR)</v>
      </c>
      <c r="K36" s="125" t="str">
        <f t="shared" si="1"/>
        <v>IridiumImpala Refineries – Platinum Metals Refinery (PMR)</v>
      </c>
    </row>
    <row r="37" spans="1:11">
      <c r="A37" s="125" t="s">
        <v>12464</v>
      </c>
      <c r="B37" s="125" t="s">
        <v>12378</v>
      </c>
      <c r="D37" s="241"/>
      <c r="E37" s="241"/>
      <c r="H37" s="237"/>
      <c r="I37" s="241"/>
      <c r="J37" s="125" t="str">
        <f t="shared" si="0"/>
        <v>IridiumSmelter not listed</v>
      </c>
      <c r="K37" s="125" t="str">
        <f t="shared" si="1"/>
        <v>IridiumSmelter not listed</v>
      </c>
    </row>
    <row r="38" spans="1:11">
      <c r="A38" s="125" t="s">
        <v>12464</v>
      </c>
      <c r="B38" s="125" t="s">
        <v>12379</v>
      </c>
      <c r="C38" s="125" t="s">
        <v>8</v>
      </c>
      <c r="D38" s="241"/>
      <c r="E38" s="241"/>
      <c r="H38" s="237"/>
      <c r="I38" s="241"/>
      <c r="J38" s="125" t="str">
        <f t="shared" si="0"/>
        <v>IridiumSmelter not yet identified</v>
      </c>
      <c r="K38" s="125" t="str">
        <f t="shared" si="1"/>
        <v>IridiumSmelter not yet identified</v>
      </c>
    </row>
    <row r="39" spans="1:11">
      <c r="A39" s="125" t="s">
        <v>12736</v>
      </c>
      <c r="B39" s="125" t="s">
        <v>12737</v>
      </c>
      <c r="C39" s="125" t="s">
        <v>12737</v>
      </c>
      <c r="D39" s="241" t="s">
        <v>898</v>
      </c>
      <c r="E39" s="241" t="s">
        <v>12738</v>
      </c>
      <c r="F39" s="237" t="s">
        <v>12368</v>
      </c>
      <c r="H39" s="237" t="s">
        <v>3078</v>
      </c>
      <c r="I39" s="125" t="s">
        <v>3078</v>
      </c>
      <c r="J39" s="125" t="str">
        <f t="shared" si="0"/>
        <v>LeadAurubis AG, Hamburg</v>
      </c>
      <c r="K39" s="125" t="str">
        <f t="shared" si="1"/>
        <v>LeadAurubis AG, Hamburg</v>
      </c>
    </row>
    <row r="40" spans="1:11">
      <c r="A40" s="125" t="s">
        <v>12736</v>
      </c>
      <c r="B40" s="125" t="s">
        <v>12739</v>
      </c>
      <c r="C40" s="125" t="s">
        <v>12737</v>
      </c>
      <c r="D40" s="241" t="s">
        <v>898</v>
      </c>
      <c r="E40" s="241" t="s">
        <v>12738</v>
      </c>
      <c r="F40" s="237" t="s">
        <v>12368</v>
      </c>
      <c r="H40" s="237" t="s">
        <v>3078</v>
      </c>
      <c r="I40" s="125" t="s">
        <v>3078</v>
      </c>
      <c r="J40" s="125" t="str">
        <f t="shared" si="0"/>
        <v>LeadAurubis Hamburg</v>
      </c>
      <c r="K40" s="125" t="str">
        <f t="shared" si="1"/>
        <v>LeadAurubis Hamburg</v>
      </c>
    </row>
    <row r="41" spans="1:11">
      <c r="A41" s="125" t="s">
        <v>12736</v>
      </c>
      <c r="B41" s="125" t="s">
        <v>12740</v>
      </c>
      <c r="C41" s="125" t="s">
        <v>12737</v>
      </c>
      <c r="D41" s="241" t="s">
        <v>898</v>
      </c>
      <c r="E41" s="241" t="s">
        <v>12738</v>
      </c>
      <c r="F41" s="237" t="s">
        <v>12368</v>
      </c>
      <c r="H41" s="237" t="s">
        <v>3078</v>
      </c>
      <c r="I41" s="125" t="s">
        <v>3078</v>
      </c>
      <c r="J41" s="125" t="str">
        <f t="shared" si="0"/>
        <v>LeadAurubis Hamburg AG</v>
      </c>
      <c r="K41" s="125" t="str">
        <f t="shared" si="1"/>
        <v>LeadAurubis Hamburg AG</v>
      </c>
    </row>
    <row r="42" spans="1:11">
      <c r="A42" s="125" t="s">
        <v>12736</v>
      </c>
      <c r="B42" s="125" t="s">
        <v>12741</v>
      </c>
      <c r="C42" s="125" t="s">
        <v>12741</v>
      </c>
      <c r="D42" s="241" t="s">
        <v>882</v>
      </c>
      <c r="E42" s="241" t="s">
        <v>12742</v>
      </c>
      <c r="F42" s="237" t="s">
        <v>12368</v>
      </c>
      <c r="H42" s="237" t="s">
        <v>12743</v>
      </c>
      <c r="I42" s="125" t="s">
        <v>3677</v>
      </c>
      <c r="J42" s="125" t="str">
        <f t="shared" si="0"/>
        <v>LeadBoliden Harjavalta Oy</v>
      </c>
      <c r="K42" s="125" t="str">
        <f t="shared" si="1"/>
        <v>LeadBoliden Harjavalta Oy</v>
      </c>
    </row>
    <row r="43" spans="1:11">
      <c r="A43" s="125" t="s">
        <v>12736</v>
      </c>
      <c r="B43" s="125" t="s">
        <v>12744</v>
      </c>
      <c r="C43" s="125" t="s">
        <v>12744</v>
      </c>
      <c r="D43" s="241" t="s">
        <v>882</v>
      </c>
      <c r="E43" s="241" t="s">
        <v>12745</v>
      </c>
      <c r="F43" s="237" t="s">
        <v>12368</v>
      </c>
      <c r="H43" s="237" t="s">
        <v>12746</v>
      </c>
      <c r="I43" s="125" t="s">
        <v>3647</v>
      </c>
      <c r="J43" s="125" t="str">
        <f t="shared" si="0"/>
        <v>LeadBoliden Kokkola Oy</v>
      </c>
      <c r="K43" s="125" t="str">
        <f t="shared" si="1"/>
        <v>LeadBoliden Kokkola Oy</v>
      </c>
    </row>
    <row r="44" spans="1:11">
      <c r="A44" s="125" t="s">
        <v>12736</v>
      </c>
      <c r="B44" s="125" t="s">
        <v>12747</v>
      </c>
      <c r="C44" s="125" t="s">
        <v>12747</v>
      </c>
      <c r="D44" s="241" t="s">
        <v>1157</v>
      </c>
      <c r="E44" s="241" t="s">
        <v>12748</v>
      </c>
      <c r="F44" s="237" t="s">
        <v>12368</v>
      </c>
      <c r="H44" s="237" t="s">
        <v>12381</v>
      </c>
      <c r="I44" s="125" t="s">
        <v>9195</v>
      </c>
      <c r="J44" s="125" t="str">
        <f t="shared" si="0"/>
        <v>LeadBoliden Mineral AB (Ronnskar)</v>
      </c>
      <c r="K44" s="125" t="str">
        <f t="shared" si="1"/>
        <v>LeadBoliden Mineral AB (Ronnskar)</v>
      </c>
    </row>
    <row r="45" spans="1:11">
      <c r="A45" s="125" t="s">
        <v>12736</v>
      </c>
      <c r="B45" s="125" t="s">
        <v>12733</v>
      </c>
      <c r="C45" s="125" t="s">
        <v>12733</v>
      </c>
      <c r="D45" s="241" t="s">
        <v>1061</v>
      </c>
      <c r="E45" s="241" t="s">
        <v>12749</v>
      </c>
      <c r="F45" s="237" t="s">
        <v>12368</v>
      </c>
      <c r="H45" s="237" t="s">
        <v>12735</v>
      </c>
      <c r="I45" s="125" t="s">
        <v>11955</v>
      </c>
      <c r="J45" s="125" t="str">
        <f t="shared" si="0"/>
        <v>LeadBoliden Odda AS</v>
      </c>
      <c r="K45" s="125" t="str">
        <f t="shared" si="1"/>
        <v>LeadBoliden Odda AS</v>
      </c>
    </row>
    <row r="46" spans="1:11">
      <c r="A46" s="125" t="s">
        <v>12736</v>
      </c>
      <c r="B46" s="125" t="s">
        <v>12750</v>
      </c>
      <c r="C46" s="125" t="s">
        <v>12750</v>
      </c>
      <c r="D46" s="241" t="s">
        <v>1197</v>
      </c>
      <c r="E46" s="241" t="s">
        <v>12751</v>
      </c>
      <c r="F46" s="237" t="s">
        <v>12368</v>
      </c>
      <c r="H46" s="237" t="s">
        <v>12752</v>
      </c>
      <c r="I46" s="125" t="s">
        <v>4068</v>
      </c>
      <c r="J46" s="125" t="str">
        <f t="shared" si="0"/>
        <v>LeadBritannia Refined Metals Ltd. (BRM)</v>
      </c>
      <c r="K46" s="125" t="str">
        <f t="shared" si="1"/>
        <v>LeadBritannia Refined Metals Ltd. (BRM)</v>
      </c>
    </row>
    <row r="47" spans="1:11">
      <c r="A47" s="125" t="s">
        <v>12736</v>
      </c>
      <c r="B47" s="125" t="s">
        <v>12753</v>
      </c>
      <c r="C47" s="125" t="s">
        <v>12754</v>
      </c>
      <c r="D47" s="241" t="s">
        <v>1201</v>
      </c>
      <c r="E47" s="241" t="s">
        <v>12755</v>
      </c>
      <c r="F47" s="237" t="s">
        <v>12368</v>
      </c>
      <c r="H47" s="237" t="s">
        <v>12753</v>
      </c>
      <c r="I47" s="125" t="s">
        <v>10951</v>
      </c>
      <c r="J47" s="125" t="str">
        <f t="shared" si="0"/>
        <v>LeadEl Paso</v>
      </c>
      <c r="K47" s="125" t="str">
        <f t="shared" si="1"/>
        <v>LeadEl Paso</v>
      </c>
    </row>
    <row r="48" spans="1:11">
      <c r="A48" s="125" t="s">
        <v>12736</v>
      </c>
      <c r="B48" s="125" t="s">
        <v>12756</v>
      </c>
      <c r="C48" s="125" t="s">
        <v>12754</v>
      </c>
      <c r="D48" s="241" t="s">
        <v>1201</v>
      </c>
      <c r="E48" s="241" t="s">
        <v>12755</v>
      </c>
      <c r="F48" s="237" t="s">
        <v>12368</v>
      </c>
      <c r="H48" s="237" t="s">
        <v>12753</v>
      </c>
      <c r="I48" s="125" t="s">
        <v>10951</v>
      </c>
      <c r="J48" s="125" t="str">
        <f t="shared" si="0"/>
        <v>LeadEl Paso (refinery)</v>
      </c>
      <c r="K48" s="125" t="str">
        <f t="shared" si="1"/>
        <v>LeadEl Paso (refinery)</v>
      </c>
    </row>
    <row r="49" spans="1:11">
      <c r="A49" s="125" t="s">
        <v>12736</v>
      </c>
      <c r="B49" s="125" t="s">
        <v>12754</v>
      </c>
      <c r="C49" s="125" t="s">
        <v>12754</v>
      </c>
      <c r="D49" s="241" t="s">
        <v>1201</v>
      </c>
      <c r="E49" s="241" t="s">
        <v>12755</v>
      </c>
      <c r="F49" s="237" t="s">
        <v>12368</v>
      </c>
      <c r="H49" s="237" t="s">
        <v>12753</v>
      </c>
      <c r="I49" s="125" t="s">
        <v>10951</v>
      </c>
      <c r="J49" s="125" t="str">
        <f t="shared" si="0"/>
        <v>LeadFreeport-McMoRan Inc. (El Paso)</v>
      </c>
      <c r="K49" s="125" t="str">
        <f t="shared" si="1"/>
        <v>LeadFreeport-McMoRan Inc. (El Paso)</v>
      </c>
    </row>
    <row r="50" spans="1:11">
      <c r="A50" s="125" t="s">
        <v>12736</v>
      </c>
      <c r="B50" s="125" t="s">
        <v>12757</v>
      </c>
      <c r="C50" s="125" t="s">
        <v>12757</v>
      </c>
      <c r="D50" s="241" t="s">
        <v>955</v>
      </c>
      <c r="E50" s="241" t="s">
        <v>12758</v>
      </c>
      <c r="F50" s="237" t="s">
        <v>12368</v>
      </c>
      <c r="H50" s="237" t="s">
        <v>12759</v>
      </c>
      <c r="I50" s="125" t="s">
        <v>5516</v>
      </c>
      <c r="J50" s="125" t="str">
        <f t="shared" si="0"/>
        <v>LeadHosokura Metal Mining Co., Ltd.</v>
      </c>
      <c r="K50" s="125" t="str">
        <f t="shared" si="1"/>
        <v>LeadHosokura Metal Mining Co., Ltd.</v>
      </c>
    </row>
    <row r="51" spans="1:11">
      <c r="A51" s="125" t="s">
        <v>12736</v>
      </c>
      <c r="B51" s="125" t="s">
        <v>12760</v>
      </c>
      <c r="C51" s="125" t="s">
        <v>12760</v>
      </c>
      <c r="D51" s="241" t="s">
        <v>955</v>
      </c>
      <c r="E51" s="241" t="s">
        <v>12761</v>
      </c>
      <c r="F51" s="237" t="s">
        <v>12368</v>
      </c>
      <c r="H51" s="237" t="s">
        <v>12762</v>
      </c>
      <c r="I51" s="125" t="s">
        <v>5557</v>
      </c>
      <c r="J51" s="125" t="str">
        <f t="shared" si="0"/>
        <v>LeadKamioka Mining &amp; Smelting Co., Ltd.</v>
      </c>
      <c r="K51" s="125" t="str">
        <f t="shared" si="1"/>
        <v>LeadKamioka Mining &amp; Smelting Co., Ltd.</v>
      </c>
    </row>
    <row r="52" spans="1:11">
      <c r="A52" s="125" t="s">
        <v>12736</v>
      </c>
      <c r="B52" s="125" t="s">
        <v>12763</v>
      </c>
      <c r="C52" s="125" t="s">
        <v>12764</v>
      </c>
      <c r="D52" s="241" t="s">
        <v>961</v>
      </c>
      <c r="E52" s="241" t="s">
        <v>12765</v>
      </c>
      <c r="F52" s="237" t="s">
        <v>12368</v>
      </c>
      <c r="H52" s="237" t="s">
        <v>12766</v>
      </c>
      <c r="I52" s="125" t="s">
        <v>12767</v>
      </c>
      <c r="J52" s="125" t="str">
        <f t="shared" si="0"/>
        <v>LeadKazzinc</v>
      </c>
      <c r="K52" s="125" t="str">
        <f t="shared" si="1"/>
        <v>LeadKazzinc</v>
      </c>
    </row>
    <row r="53" spans="1:11">
      <c r="A53" s="125" t="s">
        <v>12736</v>
      </c>
      <c r="B53" s="125" t="s">
        <v>12764</v>
      </c>
      <c r="C53" s="125" t="s">
        <v>12764</v>
      </c>
      <c r="D53" s="241" t="s">
        <v>961</v>
      </c>
      <c r="E53" s="241" t="s">
        <v>12765</v>
      </c>
      <c r="F53" s="237" t="s">
        <v>12368</v>
      </c>
      <c r="H53" s="237" t="s">
        <v>12766</v>
      </c>
      <c r="I53" s="125" t="s">
        <v>12767</v>
      </c>
      <c r="J53" s="125" t="str">
        <f t="shared" si="0"/>
        <v>LeadKazzinc Ltd</v>
      </c>
      <c r="K53" s="125" t="str">
        <f t="shared" si="1"/>
        <v>LeadKazzinc Ltd</v>
      </c>
    </row>
    <row r="54" spans="1:11">
      <c r="A54" s="125" t="s">
        <v>12736</v>
      </c>
      <c r="B54" s="125" t="s">
        <v>12768</v>
      </c>
      <c r="C54" s="125" t="s">
        <v>12768</v>
      </c>
      <c r="D54" s="241" t="s">
        <v>1083</v>
      </c>
      <c r="E54" s="241" t="s">
        <v>12769</v>
      </c>
      <c r="F54" s="237" t="s">
        <v>12368</v>
      </c>
      <c r="H54" s="237" t="s">
        <v>12770</v>
      </c>
      <c r="I54" s="125" t="s">
        <v>12771</v>
      </c>
      <c r="J54" s="125" t="str">
        <f t="shared" si="0"/>
        <v>LeadKGHM Polska Miedz S.A. Oddzial Huta Miedzi, Glogow</v>
      </c>
      <c r="K54" s="125" t="str">
        <f t="shared" si="1"/>
        <v>LeadKGHM Polska Miedz S.A. Oddzial Huta Miedzi, Glogow</v>
      </c>
    </row>
    <row r="55" spans="1:11">
      <c r="A55" s="125" t="s">
        <v>12736</v>
      </c>
      <c r="B55" s="125" t="s">
        <v>12772</v>
      </c>
      <c r="C55" s="125" t="s">
        <v>12772</v>
      </c>
      <c r="D55" s="241" t="s">
        <v>1083</v>
      </c>
      <c r="E55" s="241" t="s">
        <v>12773</v>
      </c>
      <c r="F55" s="237" t="s">
        <v>12368</v>
      </c>
      <c r="H55" s="237" t="s">
        <v>12774</v>
      </c>
      <c r="I55" s="125" t="s">
        <v>12771</v>
      </c>
      <c r="J55" s="125" t="str">
        <f t="shared" si="0"/>
        <v>LeadKGHM Polska Miedz S.A. Oddzial Huta Miedzi, Legnica</v>
      </c>
      <c r="K55" s="125" t="str">
        <f t="shared" si="1"/>
        <v>LeadKGHM Polska Miedz S.A. Oddzial Huta Miedzi, Legnica</v>
      </c>
    </row>
    <row r="56" spans="1:11">
      <c r="A56" s="125" t="s">
        <v>12736</v>
      </c>
      <c r="B56" s="125" t="s">
        <v>12775</v>
      </c>
      <c r="C56" s="125" t="s">
        <v>12775</v>
      </c>
      <c r="D56" s="241" t="s">
        <v>898</v>
      </c>
      <c r="E56" s="241" t="s">
        <v>12776</v>
      </c>
      <c r="F56" s="237" t="s">
        <v>12368</v>
      </c>
      <c r="H56" s="237" t="s">
        <v>12777</v>
      </c>
      <c r="I56" s="125" t="s">
        <v>12777</v>
      </c>
      <c r="J56" s="125" t="str">
        <f t="shared" si="0"/>
        <v>LeadNordenham Metall GmbH</v>
      </c>
      <c r="K56" s="125" t="str">
        <f t="shared" si="1"/>
        <v>LeadNordenham Metall GmbH</v>
      </c>
    </row>
    <row r="57" spans="1:11">
      <c r="A57" s="125" t="s">
        <v>12736</v>
      </c>
      <c r="B57" s="125" t="s">
        <v>12778</v>
      </c>
      <c r="C57" s="125" t="s">
        <v>12778</v>
      </c>
      <c r="D57" s="241" t="s">
        <v>898</v>
      </c>
      <c r="E57" s="241" t="s">
        <v>12779</v>
      </c>
      <c r="F57" s="237" t="s">
        <v>12368</v>
      </c>
      <c r="H57" s="237" t="s">
        <v>12780</v>
      </c>
      <c r="I57" s="125" t="s">
        <v>3084</v>
      </c>
      <c r="J57" s="125" t="str">
        <f t="shared" si="0"/>
        <v>LeadNyrstar Stolberg</v>
      </c>
      <c r="K57" s="125" t="str">
        <f t="shared" si="1"/>
        <v>LeadNyrstar Stolberg</v>
      </c>
    </row>
    <row r="58" spans="1:11">
      <c r="A58" s="125" t="s">
        <v>12736</v>
      </c>
      <c r="B58" s="125" t="s">
        <v>12781</v>
      </c>
      <c r="C58" s="125" t="s">
        <v>12781</v>
      </c>
      <c r="D58" s="241" t="s">
        <v>955</v>
      </c>
      <c r="E58" s="241" t="s">
        <v>12782</v>
      </c>
      <c r="F58" s="237" t="s">
        <v>12368</v>
      </c>
      <c r="H58" s="237" t="s">
        <v>12783</v>
      </c>
      <c r="I58" s="125" t="s">
        <v>5592</v>
      </c>
      <c r="J58" s="125" t="str">
        <f t="shared" si="0"/>
        <v>LeadToho Chigrishima Refinery Co., Ltd.</v>
      </c>
      <c r="K58" s="125" t="str">
        <f t="shared" si="1"/>
        <v>LeadToho Chigrishima Refinery Co., Ltd.</v>
      </c>
    </row>
    <row r="59" spans="1:11">
      <c r="A59" s="125" t="s">
        <v>12736</v>
      </c>
      <c r="B59" s="125" t="s">
        <v>12378</v>
      </c>
      <c r="D59" s="241"/>
      <c r="E59" s="241"/>
      <c r="H59" s="237"/>
      <c r="I59" s="241"/>
      <c r="J59" s="125" t="str">
        <f t="shared" si="0"/>
        <v>LeadSmelter not listed</v>
      </c>
      <c r="K59" s="125" t="str">
        <f t="shared" si="1"/>
        <v>LeadSmelter not listed</v>
      </c>
    </row>
    <row r="60" spans="1:11">
      <c r="A60" s="125" t="s">
        <v>12736</v>
      </c>
      <c r="B60" s="125" t="s">
        <v>12379</v>
      </c>
      <c r="C60" s="125" t="s">
        <v>8</v>
      </c>
      <c r="D60" s="241"/>
      <c r="E60" s="241"/>
      <c r="H60" s="237"/>
      <c r="I60" s="241"/>
      <c r="J60" s="125" t="str">
        <f t="shared" si="0"/>
        <v>LeadSmelter not yet identified</v>
      </c>
      <c r="K60" s="125" t="str">
        <f t="shared" si="1"/>
        <v>LeadSmelter not yet identified</v>
      </c>
    </row>
    <row r="61" spans="1:11">
      <c r="A61" s="125" t="s">
        <v>12468</v>
      </c>
      <c r="B61" s="125" t="s">
        <v>12384</v>
      </c>
      <c r="C61" s="125" t="s">
        <v>12384</v>
      </c>
      <c r="D61" s="241" t="s">
        <v>1201</v>
      </c>
      <c r="E61" s="241" t="s">
        <v>12469</v>
      </c>
      <c r="F61" s="237" t="s">
        <v>12368</v>
      </c>
      <c r="H61" s="237" t="s">
        <v>12385</v>
      </c>
      <c r="I61" s="241" t="s">
        <v>10919</v>
      </c>
      <c r="J61" s="125" t="str">
        <f t="shared" si="0"/>
        <v>LimeArcadium Lithium (Bessemer City)</v>
      </c>
      <c r="K61" s="125" t="str">
        <f t="shared" si="1"/>
        <v>LimeArcadium Lithium (Bessemer City)</v>
      </c>
    </row>
    <row r="62" spans="1:11">
      <c r="A62" s="125" t="s">
        <v>12468</v>
      </c>
      <c r="B62" s="125" t="s">
        <v>12387</v>
      </c>
      <c r="C62" s="125" t="s">
        <v>12387</v>
      </c>
      <c r="D62" s="241" t="s">
        <v>822</v>
      </c>
      <c r="E62" s="241" t="s">
        <v>12470</v>
      </c>
      <c r="F62" s="237" t="s">
        <v>12368</v>
      </c>
      <c r="H62" s="237" t="s">
        <v>12388</v>
      </c>
      <c r="I62" s="241" t="s">
        <v>2667</v>
      </c>
      <c r="J62" s="125" t="str">
        <f t="shared" si="0"/>
        <v>LimeJiangsu Baozong &amp; Baoda Pharmachem Co. Ltd.</v>
      </c>
      <c r="K62" s="125" t="str">
        <f t="shared" si="1"/>
        <v>LimeJiangsu Baozong &amp; Baoda Pharmachem Co. Ltd.</v>
      </c>
    </row>
    <row r="63" spans="1:11">
      <c r="A63" s="125" t="s">
        <v>12468</v>
      </c>
      <c r="B63" s="125" t="s">
        <v>12389</v>
      </c>
      <c r="C63" s="125" t="s">
        <v>12384</v>
      </c>
      <c r="D63" s="241" t="s">
        <v>1201</v>
      </c>
      <c r="E63" s="241" t="s">
        <v>12469</v>
      </c>
      <c r="F63" s="237" t="s">
        <v>12368</v>
      </c>
      <c r="H63" s="237" t="s">
        <v>12385</v>
      </c>
      <c r="I63" s="241" t="s">
        <v>10919</v>
      </c>
      <c r="J63" s="125" t="str">
        <f t="shared" si="0"/>
        <v>LimeLivent (Bessemer City)</v>
      </c>
      <c r="K63" s="125" t="str">
        <f t="shared" si="1"/>
        <v>LimeLivent (Bessemer City)</v>
      </c>
    </row>
    <row r="64" spans="1:11">
      <c r="A64" s="125" t="s">
        <v>12468</v>
      </c>
      <c r="B64" s="125" t="s">
        <v>12391</v>
      </c>
      <c r="C64" s="125" t="s">
        <v>12384</v>
      </c>
      <c r="D64" s="241" t="s">
        <v>1201</v>
      </c>
      <c r="E64" s="241" t="s">
        <v>12469</v>
      </c>
      <c r="F64" s="237" t="s">
        <v>12368</v>
      </c>
      <c r="H64" s="237" t="s">
        <v>12385</v>
      </c>
      <c r="I64" s="241" t="s">
        <v>10919</v>
      </c>
      <c r="J64" s="125" t="str">
        <f t="shared" si="0"/>
        <v>LimeLivent Corporation (Bessemer City)</v>
      </c>
      <c r="K64" s="125" t="str">
        <f t="shared" si="1"/>
        <v>LimeLivent Corporation (Bessemer City)</v>
      </c>
    </row>
    <row r="65" spans="1:11">
      <c r="A65" s="125" t="s">
        <v>12468</v>
      </c>
      <c r="B65" s="125" t="s">
        <v>12378</v>
      </c>
      <c r="D65" s="241"/>
      <c r="E65" s="241"/>
      <c r="H65" s="237"/>
      <c r="I65" s="241"/>
      <c r="J65" s="125" t="str">
        <f t="shared" si="0"/>
        <v>LimeSmelter not listed</v>
      </c>
      <c r="K65" s="125" t="str">
        <f t="shared" si="1"/>
        <v>LimeSmelter not listed</v>
      </c>
    </row>
    <row r="66" spans="1:11">
      <c r="A66" s="125" t="s">
        <v>12468</v>
      </c>
      <c r="B66" s="125" t="s">
        <v>12379</v>
      </c>
      <c r="C66" s="125" t="s">
        <v>8</v>
      </c>
      <c r="D66" s="241"/>
      <c r="E66" s="241"/>
      <c r="H66" s="237"/>
      <c r="I66" s="241"/>
      <c r="J66" s="125" t="str">
        <f t="shared" si="0"/>
        <v>LimeSmelter not yet identified</v>
      </c>
      <c r="K66" s="125" t="str">
        <f t="shared" si="1"/>
        <v>LimeSmelter not yet identified</v>
      </c>
    </row>
    <row r="67" spans="1:11">
      <c r="A67" s="125" t="s">
        <v>12471</v>
      </c>
      <c r="B67" s="125" t="s">
        <v>12374</v>
      </c>
      <c r="C67" s="125" t="s">
        <v>12374</v>
      </c>
      <c r="D67" s="241" t="s">
        <v>822</v>
      </c>
      <c r="E67" s="241" t="s">
        <v>12472</v>
      </c>
      <c r="F67" s="237" t="s">
        <v>12368</v>
      </c>
      <c r="H67" s="237" t="s">
        <v>12375</v>
      </c>
      <c r="I67" s="241" t="s">
        <v>2663</v>
      </c>
      <c r="J67" s="125" t="str">
        <f t="shared" si="0"/>
        <v>ManganeseHunan Brunp Recycling Technology Co., Ltd.</v>
      </c>
      <c r="K67" s="125" t="str">
        <f t="shared" si="1"/>
        <v>ManganeseHunan Brunp Recycling Technology Co., Ltd.</v>
      </c>
    </row>
    <row r="68" spans="1:11">
      <c r="A68" s="125" t="s">
        <v>12471</v>
      </c>
      <c r="B68" s="125" t="s">
        <v>12784</v>
      </c>
      <c r="C68" s="125" t="s">
        <v>12784</v>
      </c>
      <c r="D68" s="241" t="s">
        <v>822</v>
      </c>
      <c r="E68" s="241" t="s">
        <v>12785</v>
      </c>
      <c r="F68" s="237" t="s">
        <v>12368</v>
      </c>
      <c r="H68" s="237" t="s">
        <v>12786</v>
      </c>
      <c r="I68" s="125" t="s">
        <v>2655</v>
      </c>
      <c r="J68" s="125" t="str">
        <f t="shared" si="0"/>
        <v>ManganeseJingmen GEM Co., Ltd.</v>
      </c>
      <c r="K68" s="125" t="str">
        <f t="shared" si="1"/>
        <v>ManganeseJingmen GEM Co., Ltd.</v>
      </c>
    </row>
    <row r="69" spans="1:11">
      <c r="A69" s="125" t="s">
        <v>12471</v>
      </c>
      <c r="B69" s="125" t="s">
        <v>12378</v>
      </c>
      <c r="D69" s="241"/>
      <c r="E69" s="241"/>
      <c r="H69" s="237"/>
      <c r="I69" s="241"/>
      <c r="J69" s="125" t="str">
        <f t="shared" si="0"/>
        <v>ManganeseSmelter not listed</v>
      </c>
      <c r="K69" s="125" t="str">
        <f t="shared" si="1"/>
        <v>ManganeseSmelter not listed</v>
      </c>
    </row>
    <row r="70" spans="1:11">
      <c r="A70" s="125" t="s">
        <v>12471</v>
      </c>
      <c r="B70" s="125" t="s">
        <v>12379</v>
      </c>
      <c r="C70" s="125" t="s">
        <v>8</v>
      </c>
      <c r="D70" s="241"/>
      <c r="E70" s="241"/>
      <c r="H70" s="237"/>
      <c r="I70" s="241"/>
      <c r="J70" s="125" t="str">
        <f t="shared" ref="J70:J133" si="2">A70&amp;B70</f>
        <v>ManganeseSmelter not yet identified</v>
      </c>
      <c r="K70" s="125" t="str">
        <f t="shared" ref="K70:K133" si="3">A70&amp;B70</f>
        <v>ManganeseSmelter not yet identified</v>
      </c>
    </row>
    <row r="71" spans="1:11">
      <c r="A71" s="125" t="s">
        <v>12787</v>
      </c>
      <c r="B71" s="125" t="s">
        <v>12788</v>
      </c>
      <c r="C71" s="125" t="s">
        <v>12788</v>
      </c>
      <c r="D71" s="241" t="s">
        <v>820</v>
      </c>
      <c r="E71" s="241" t="s">
        <v>12789</v>
      </c>
      <c r="F71" s="237" t="s">
        <v>12368</v>
      </c>
      <c r="H71" s="237" t="s">
        <v>3166</v>
      </c>
      <c r="I71" s="125" t="s">
        <v>2615</v>
      </c>
      <c r="J71" s="125" t="str">
        <f t="shared" si="2"/>
        <v>MolybdenumAnglo American (Los Bronces)</v>
      </c>
      <c r="K71" s="125" t="str">
        <f t="shared" si="3"/>
        <v>MolybdenumAnglo American (Los Bronces)</v>
      </c>
    </row>
    <row r="72" spans="1:11">
      <c r="A72" s="125" t="s">
        <v>12787</v>
      </c>
      <c r="B72" s="125" t="s">
        <v>12790</v>
      </c>
      <c r="C72" s="125" t="s">
        <v>12791</v>
      </c>
      <c r="D72" s="241" t="s">
        <v>1201</v>
      </c>
      <c r="E72" s="241" t="s">
        <v>12792</v>
      </c>
      <c r="F72" s="237" t="s">
        <v>12368</v>
      </c>
      <c r="H72" s="237" t="s">
        <v>12790</v>
      </c>
      <c r="I72" s="125" t="s">
        <v>10875</v>
      </c>
      <c r="J72" s="125" t="str">
        <f t="shared" si="2"/>
        <v>MolybdenumBagdad</v>
      </c>
      <c r="K72" s="125" t="str">
        <f t="shared" si="3"/>
        <v>MolybdenumBagdad</v>
      </c>
    </row>
    <row r="73" spans="1:11">
      <c r="A73" s="125" t="s">
        <v>12787</v>
      </c>
      <c r="B73" s="125" t="s">
        <v>12793</v>
      </c>
      <c r="C73" s="125" t="s">
        <v>12794</v>
      </c>
      <c r="D73" s="241" t="s">
        <v>1018</v>
      </c>
      <c r="E73" s="241" t="s">
        <v>12795</v>
      </c>
      <c r="F73" s="237" t="s">
        <v>12368</v>
      </c>
      <c r="H73" s="237" t="s">
        <v>12796</v>
      </c>
      <c r="I73" s="125" t="s">
        <v>7623</v>
      </c>
      <c r="J73" s="125" t="str">
        <f t="shared" si="2"/>
        <v>MolybdenumBuenavista del Cobre (former Cananea)</v>
      </c>
      <c r="K73" s="125" t="str">
        <f t="shared" si="3"/>
        <v>MolybdenumBuenavista del Cobre (former Cananea)</v>
      </c>
    </row>
    <row r="74" spans="1:11">
      <c r="A74" s="125" t="s">
        <v>12787</v>
      </c>
      <c r="B74" s="125" t="s">
        <v>12794</v>
      </c>
      <c r="C74" s="125" t="s">
        <v>12794</v>
      </c>
      <c r="D74" s="241" t="s">
        <v>1018</v>
      </c>
      <c r="E74" s="241" t="s">
        <v>12795</v>
      </c>
      <c r="F74" s="237" t="s">
        <v>12368</v>
      </c>
      <c r="H74" s="237" t="s">
        <v>12796</v>
      </c>
      <c r="I74" s="125" t="s">
        <v>7623</v>
      </c>
      <c r="J74" s="125" t="str">
        <f t="shared" si="2"/>
        <v>MolybdenumBuenavista del Cobre S.A.</v>
      </c>
      <c r="K74" s="125" t="str">
        <f t="shared" si="3"/>
        <v>MolybdenumBuenavista del Cobre S.A.</v>
      </c>
    </row>
    <row r="75" spans="1:11">
      <c r="A75" s="125" t="s">
        <v>12787</v>
      </c>
      <c r="B75" s="125" t="s">
        <v>12797</v>
      </c>
      <c r="C75" s="125" t="s">
        <v>12797</v>
      </c>
      <c r="D75" s="241" t="s">
        <v>758</v>
      </c>
      <c r="E75" s="241" t="s">
        <v>12798</v>
      </c>
      <c r="F75" s="237" t="s">
        <v>12368</v>
      </c>
      <c r="H75" s="237" t="s">
        <v>12799</v>
      </c>
      <c r="I75" s="125" t="s">
        <v>1495</v>
      </c>
      <c r="J75" s="125" t="str">
        <f t="shared" si="2"/>
        <v>MolybdenumCadia Valley Operations</v>
      </c>
      <c r="K75" s="125" t="str">
        <f t="shared" si="3"/>
        <v>MolybdenumCadia Valley Operations</v>
      </c>
    </row>
    <row r="76" spans="1:11">
      <c r="A76" s="125" t="s">
        <v>12787</v>
      </c>
      <c r="B76" s="125" t="s">
        <v>12800</v>
      </c>
      <c r="C76" s="125" t="s">
        <v>12801</v>
      </c>
      <c r="D76" s="241" t="s">
        <v>820</v>
      </c>
      <c r="E76" s="241" t="s">
        <v>12802</v>
      </c>
      <c r="F76" s="237" t="s">
        <v>12368</v>
      </c>
      <c r="H76" s="237" t="s">
        <v>12803</v>
      </c>
      <c r="I76" s="125" t="s">
        <v>2597</v>
      </c>
      <c r="J76" s="125" t="str">
        <f t="shared" si="2"/>
        <v>MolybdenumCaserones</v>
      </c>
      <c r="K76" s="125" t="str">
        <f t="shared" si="3"/>
        <v>MolybdenumCaserones</v>
      </c>
    </row>
    <row r="77" spans="1:11">
      <c r="A77" s="125" t="s">
        <v>12787</v>
      </c>
      <c r="B77" s="125" t="s">
        <v>12804</v>
      </c>
      <c r="C77" s="125" t="s">
        <v>12805</v>
      </c>
      <c r="D77" s="241" t="s">
        <v>1077</v>
      </c>
      <c r="E77" s="241" t="s">
        <v>12806</v>
      </c>
      <c r="F77" s="237" t="s">
        <v>12368</v>
      </c>
      <c r="H77" s="237" t="s">
        <v>8022</v>
      </c>
      <c r="I77" s="125" t="s">
        <v>8022</v>
      </c>
      <c r="J77" s="125" t="str">
        <f t="shared" si="2"/>
        <v>MolybdenumCerro Verde I Leach Pad</v>
      </c>
      <c r="K77" s="125" t="str">
        <f t="shared" si="3"/>
        <v>MolybdenumCerro Verde I Leach Pad</v>
      </c>
    </row>
    <row r="78" spans="1:11">
      <c r="A78" s="125" t="s">
        <v>12787</v>
      </c>
      <c r="B78" s="125" t="s">
        <v>12807</v>
      </c>
      <c r="C78" s="125" t="s">
        <v>12808</v>
      </c>
      <c r="D78" s="241" t="s">
        <v>820</v>
      </c>
      <c r="E78" s="241" t="s">
        <v>12809</v>
      </c>
      <c r="F78" s="237" t="s">
        <v>12368</v>
      </c>
      <c r="H78" s="237" t="s">
        <v>12810</v>
      </c>
      <c r="I78" s="125" t="s">
        <v>2591</v>
      </c>
      <c r="J78" s="125" t="str">
        <f t="shared" si="2"/>
        <v>MolybdenumChuquicamata Refinery</v>
      </c>
      <c r="K78" s="125" t="str">
        <f t="shared" si="3"/>
        <v>MolybdenumChuquicamata Refinery</v>
      </c>
    </row>
    <row r="79" spans="1:11">
      <c r="A79" s="125" t="s">
        <v>12787</v>
      </c>
      <c r="B79" s="125" t="s">
        <v>12811</v>
      </c>
      <c r="C79" s="125" t="s">
        <v>12811</v>
      </c>
      <c r="D79" s="241" t="s">
        <v>820</v>
      </c>
      <c r="E79" s="241" t="s">
        <v>12812</v>
      </c>
      <c r="F79" s="237" t="s">
        <v>12368</v>
      </c>
      <c r="H79" s="237" t="s">
        <v>12813</v>
      </c>
      <c r="I79" s="125" t="s">
        <v>2591</v>
      </c>
      <c r="J79" s="125" t="str">
        <f t="shared" si="2"/>
        <v>MolybdenumComplejo Industrial Molynor S.A.</v>
      </c>
      <c r="K79" s="125" t="str">
        <f t="shared" si="3"/>
        <v>MolybdenumComplejo Industrial Molynor S.A.</v>
      </c>
    </row>
    <row r="80" spans="1:11">
      <c r="A80" s="125" t="s">
        <v>12787</v>
      </c>
      <c r="B80" s="125" t="s">
        <v>12808</v>
      </c>
      <c r="C80" s="125" t="s">
        <v>12808</v>
      </c>
      <c r="D80" s="241" t="s">
        <v>820</v>
      </c>
      <c r="E80" s="241" t="s">
        <v>12809</v>
      </c>
      <c r="F80" s="237" t="s">
        <v>12368</v>
      </c>
      <c r="H80" s="237" t="s">
        <v>12810</v>
      </c>
      <c r="I80" s="125" t="s">
        <v>2591</v>
      </c>
      <c r="J80" s="125" t="str">
        <f t="shared" si="2"/>
        <v>MolybdenumDivision Chuquicamata</v>
      </c>
      <c r="K80" s="125" t="str">
        <f t="shared" si="3"/>
        <v>MolybdenumDivision Chuquicamata</v>
      </c>
    </row>
    <row r="81" spans="1:11">
      <c r="A81" s="125" t="s">
        <v>12787</v>
      </c>
      <c r="B81" s="125" t="s">
        <v>12814</v>
      </c>
      <c r="C81" s="125" t="s">
        <v>12808</v>
      </c>
      <c r="D81" s="241" t="s">
        <v>820</v>
      </c>
      <c r="E81" s="241" t="s">
        <v>12809</v>
      </c>
      <c r="F81" s="237" t="s">
        <v>12368</v>
      </c>
      <c r="H81" s="237" t="s">
        <v>12810</v>
      </c>
      <c r="I81" s="125" t="s">
        <v>2591</v>
      </c>
      <c r="J81" s="125" t="str">
        <f t="shared" si="2"/>
        <v>MolybdenumDivisión Chuquicamata</v>
      </c>
      <c r="K81" s="125" t="str">
        <f t="shared" si="3"/>
        <v>MolybdenumDivisión Chuquicamata</v>
      </c>
    </row>
    <row r="82" spans="1:11">
      <c r="A82" s="125" t="s">
        <v>12787</v>
      </c>
      <c r="B82" s="125" t="s">
        <v>12815</v>
      </c>
      <c r="C82" s="125" t="s">
        <v>12815</v>
      </c>
      <c r="D82" s="241" t="s">
        <v>820</v>
      </c>
      <c r="E82" s="241" t="s">
        <v>12816</v>
      </c>
      <c r="F82" s="237" t="s">
        <v>12368</v>
      </c>
      <c r="H82" s="237" t="s">
        <v>12817</v>
      </c>
      <c r="I82" s="125" t="s">
        <v>2603</v>
      </c>
      <c r="J82" s="125" t="str">
        <f t="shared" si="2"/>
        <v>MolybdenumDivision El Teniente</v>
      </c>
      <c r="K82" s="125" t="str">
        <f t="shared" si="3"/>
        <v>MolybdenumDivision El Teniente</v>
      </c>
    </row>
    <row r="83" spans="1:11">
      <c r="A83" s="125" t="s">
        <v>12787</v>
      </c>
      <c r="B83" s="125" t="s">
        <v>12818</v>
      </c>
      <c r="C83" s="125" t="s">
        <v>12815</v>
      </c>
      <c r="D83" s="241" t="s">
        <v>820</v>
      </c>
      <c r="E83" s="241" t="s">
        <v>12816</v>
      </c>
      <c r="F83" s="237" t="s">
        <v>12368</v>
      </c>
      <c r="H83" s="237" t="s">
        <v>12817</v>
      </c>
      <c r="I83" s="125" t="s">
        <v>2603</v>
      </c>
      <c r="J83" s="125" t="str">
        <f t="shared" si="2"/>
        <v>MolybdenumDivisión El Teniente</v>
      </c>
      <c r="K83" s="125" t="str">
        <f t="shared" si="3"/>
        <v>MolybdenumDivisión El Teniente</v>
      </c>
    </row>
    <row r="84" spans="1:11">
      <c r="A84" s="125" t="s">
        <v>12787</v>
      </c>
      <c r="B84" s="125" t="s">
        <v>12819</v>
      </c>
      <c r="C84" s="125" t="s">
        <v>12819</v>
      </c>
      <c r="D84" s="241" t="s">
        <v>820</v>
      </c>
      <c r="E84" s="241" t="s">
        <v>12820</v>
      </c>
      <c r="F84" s="237" t="s">
        <v>12368</v>
      </c>
      <c r="H84" s="237" t="s">
        <v>12821</v>
      </c>
      <c r="I84" s="125" t="s">
        <v>2597</v>
      </c>
      <c r="J84" s="125" t="str">
        <f t="shared" si="2"/>
        <v>MolybdenumDivision Salvador</v>
      </c>
      <c r="K84" s="125" t="str">
        <f t="shared" si="3"/>
        <v>MolybdenumDivision Salvador</v>
      </c>
    </row>
    <row r="85" spans="1:11">
      <c r="A85" s="125" t="s">
        <v>12787</v>
      </c>
      <c r="B85" s="125" t="s">
        <v>12822</v>
      </c>
      <c r="C85" s="125" t="s">
        <v>12819</v>
      </c>
      <c r="D85" s="241" t="s">
        <v>820</v>
      </c>
      <c r="E85" s="241" t="s">
        <v>12820</v>
      </c>
      <c r="F85" s="237" t="s">
        <v>12368</v>
      </c>
      <c r="H85" s="237" t="s">
        <v>12821</v>
      </c>
      <c r="I85" s="125" t="s">
        <v>2597</v>
      </c>
      <c r="J85" s="125" t="str">
        <f t="shared" si="2"/>
        <v>MolybdenumDivisión Salvador</v>
      </c>
      <c r="K85" s="125" t="str">
        <f t="shared" si="3"/>
        <v>MolybdenumDivisión Salvador</v>
      </c>
    </row>
    <row r="86" spans="1:11">
      <c r="A86" s="125" t="s">
        <v>12787</v>
      </c>
      <c r="B86" s="125" t="s">
        <v>12823</v>
      </c>
      <c r="C86" s="125" t="s">
        <v>12815</v>
      </c>
      <c r="D86" s="241" t="s">
        <v>820</v>
      </c>
      <c r="E86" s="241" t="s">
        <v>12816</v>
      </c>
      <c r="F86" s="237" t="s">
        <v>12368</v>
      </c>
      <c r="H86" s="237" t="s">
        <v>12817</v>
      </c>
      <c r="I86" s="125" t="s">
        <v>2603</v>
      </c>
      <c r="J86" s="125" t="str">
        <f t="shared" si="2"/>
        <v>MolybdenumEl Teniente</v>
      </c>
      <c r="K86" s="125" t="str">
        <f t="shared" si="3"/>
        <v>MolybdenumEl Teniente</v>
      </c>
    </row>
    <row r="87" spans="1:11">
      <c r="A87" s="125" t="s">
        <v>12787</v>
      </c>
      <c r="B87" s="125" t="s">
        <v>12791</v>
      </c>
      <c r="C87" s="125" t="s">
        <v>12791</v>
      </c>
      <c r="D87" s="241" t="s">
        <v>1201</v>
      </c>
      <c r="E87" s="241" t="s">
        <v>12792</v>
      </c>
      <c r="F87" s="237" t="s">
        <v>12368</v>
      </c>
      <c r="H87" s="237" t="s">
        <v>12790</v>
      </c>
      <c r="I87" s="125" t="s">
        <v>10875</v>
      </c>
      <c r="J87" s="125" t="str">
        <f t="shared" si="2"/>
        <v>MolybdenumFreeport-McMoRan Inc. (Bagdad)</v>
      </c>
      <c r="K87" s="125" t="str">
        <f t="shared" si="3"/>
        <v>MolybdenumFreeport-McMoRan Inc. (Bagdad)</v>
      </c>
    </row>
    <row r="88" spans="1:11">
      <c r="A88" s="125" t="s">
        <v>12787</v>
      </c>
      <c r="B88" s="125" t="s">
        <v>12824</v>
      </c>
      <c r="C88" s="125" t="s">
        <v>12824</v>
      </c>
      <c r="D88" s="241" t="s">
        <v>1201</v>
      </c>
      <c r="E88" s="241" t="s">
        <v>12825</v>
      </c>
      <c r="F88" s="237" t="s">
        <v>12368</v>
      </c>
      <c r="H88" s="237" t="s">
        <v>12826</v>
      </c>
      <c r="I88" s="125" t="s">
        <v>10891</v>
      </c>
      <c r="J88" s="125" t="str">
        <f t="shared" si="2"/>
        <v>MolybdenumFreeport-McMoRan Inc. (Fort Madison)</v>
      </c>
      <c r="K88" s="125" t="str">
        <f t="shared" si="3"/>
        <v>MolybdenumFreeport-McMoRan Inc. (Fort Madison)</v>
      </c>
    </row>
    <row r="89" spans="1:11">
      <c r="A89" s="125" t="s">
        <v>12787</v>
      </c>
      <c r="B89" s="125" t="s">
        <v>12827</v>
      </c>
      <c r="C89" s="125" t="s">
        <v>12827</v>
      </c>
      <c r="D89" s="241" t="s">
        <v>1043</v>
      </c>
      <c r="E89" s="241" t="s">
        <v>12828</v>
      </c>
      <c r="F89" s="237" t="s">
        <v>12368</v>
      </c>
      <c r="H89" s="237" t="s">
        <v>12829</v>
      </c>
      <c r="I89" s="125" t="s">
        <v>12830</v>
      </c>
      <c r="J89" s="125" t="str">
        <f t="shared" si="2"/>
        <v>MolybdenumFreeport-McMoRan Inc. (Rotterdam)</v>
      </c>
      <c r="K89" s="125" t="str">
        <f t="shared" si="3"/>
        <v>MolybdenumFreeport-McMoRan Inc. (Rotterdam)</v>
      </c>
    </row>
    <row r="90" spans="1:11">
      <c r="A90" s="125" t="s">
        <v>12787</v>
      </c>
      <c r="B90" s="125" t="s">
        <v>12831</v>
      </c>
      <c r="C90" s="125" t="s">
        <v>12831</v>
      </c>
      <c r="D90" s="241" t="s">
        <v>1201</v>
      </c>
      <c r="E90" s="241" t="s">
        <v>12832</v>
      </c>
      <c r="F90" s="237" t="s">
        <v>12368</v>
      </c>
      <c r="H90" s="237" t="s">
        <v>12833</v>
      </c>
      <c r="I90" s="125" t="s">
        <v>10875</v>
      </c>
      <c r="J90" s="125" t="str">
        <f t="shared" si="2"/>
        <v>MolybdenumFreeport-McMoRan Inc. (Sierrita)</v>
      </c>
      <c r="K90" s="125" t="str">
        <f t="shared" si="3"/>
        <v>MolybdenumFreeport-McMoRan Inc. (Sierrita)</v>
      </c>
    </row>
    <row r="91" spans="1:11">
      <c r="A91" s="125" t="s">
        <v>12787</v>
      </c>
      <c r="B91" s="125" t="s">
        <v>12834</v>
      </c>
      <c r="C91" s="125" t="s">
        <v>12834</v>
      </c>
      <c r="D91" s="241" t="s">
        <v>1197</v>
      </c>
      <c r="E91" s="241" t="s">
        <v>12835</v>
      </c>
      <c r="F91" s="237" t="s">
        <v>12368</v>
      </c>
      <c r="H91" s="237" t="s">
        <v>12836</v>
      </c>
      <c r="I91" s="125" t="s">
        <v>4084</v>
      </c>
      <c r="J91" s="125" t="str">
        <f t="shared" si="2"/>
        <v>MolybdenumFreeport-McMoRan Inc. (Stowmarket)</v>
      </c>
      <c r="K91" s="125" t="str">
        <f t="shared" si="3"/>
        <v>MolybdenumFreeport-McMoRan Inc. (Stowmarket)</v>
      </c>
    </row>
    <row r="92" spans="1:11">
      <c r="A92" s="125" t="s">
        <v>12787</v>
      </c>
      <c r="B92" s="125" t="s">
        <v>12837</v>
      </c>
      <c r="C92" s="125" t="s">
        <v>12837</v>
      </c>
      <c r="D92" s="241" t="s">
        <v>1201</v>
      </c>
      <c r="E92" s="241" t="s">
        <v>12838</v>
      </c>
      <c r="F92" s="237" t="s">
        <v>12368</v>
      </c>
      <c r="H92" s="237" t="s">
        <v>12839</v>
      </c>
      <c r="I92" s="125" t="s">
        <v>10953</v>
      </c>
      <c r="J92" s="125" t="str">
        <f t="shared" si="2"/>
        <v>MolybdenumKennecott Utah Copper LLC</v>
      </c>
      <c r="K92" s="125" t="str">
        <f t="shared" si="3"/>
        <v>MolybdenumKennecott Utah Copper LLC</v>
      </c>
    </row>
    <row r="93" spans="1:11">
      <c r="A93" s="125" t="s">
        <v>12787</v>
      </c>
      <c r="B93" s="125" t="s">
        <v>12840</v>
      </c>
      <c r="C93" s="125" t="s">
        <v>12788</v>
      </c>
      <c r="D93" s="241" t="s">
        <v>820</v>
      </c>
      <c r="E93" s="241" t="s">
        <v>12789</v>
      </c>
      <c r="F93" s="237" t="s">
        <v>12368</v>
      </c>
      <c r="H93" s="237" t="s">
        <v>3166</v>
      </c>
      <c r="I93" s="125" t="s">
        <v>2615</v>
      </c>
      <c r="J93" s="125" t="str">
        <f t="shared" si="2"/>
        <v>MolybdenumLos Bronces</v>
      </c>
      <c r="K93" s="125" t="str">
        <f t="shared" si="3"/>
        <v>MolybdenumLos Bronces</v>
      </c>
    </row>
    <row r="94" spans="1:11">
      <c r="A94" s="125" t="s">
        <v>12787</v>
      </c>
      <c r="B94" s="125" t="s">
        <v>12841</v>
      </c>
      <c r="C94" s="125" t="s">
        <v>12841</v>
      </c>
      <c r="D94" s="241" t="s">
        <v>820</v>
      </c>
      <c r="E94" s="241" t="s">
        <v>12842</v>
      </c>
      <c r="F94" s="237" t="s">
        <v>12368</v>
      </c>
      <c r="H94" s="237" t="s">
        <v>12843</v>
      </c>
      <c r="I94" s="125" t="s">
        <v>2591</v>
      </c>
      <c r="J94" s="125" t="str">
        <f t="shared" si="2"/>
        <v>MolybdenumMinera Centinela</v>
      </c>
      <c r="K94" s="125" t="str">
        <f t="shared" si="3"/>
        <v>MolybdenumMinera Centinela</v>
      </c>
    </row>
    <row r="95" spans="1:11">
      <c r="A95" s="125" t="s">
        <v>12787</v>
      </c>
      <c r="B95" s="125" t="s">
        <v>12844</v>
      </c>
      <c r="C95" s="125" t="s">
        <v>12844</v>
      </c>
      <c r="D95" s="241" t="s">
        <v>820</v>
      </c>
      <c r="E95" s="241" t="s">
        <v>12845</v>
      </c>
      <c r="F95" s="237" t="s">
        <v>12368</v>
      </c>
      <c r="H95" s="237" t="s">
        <v>2597</v>
      </c>
      <c r="I95" s="125" t="s">
        <v>2591</v>
      </c>
      <c r="J95" s="125" t="str">
        <f t="shared" si="2"/>
        <v>MolybdenumMinera Escondida Limitada</v>
      </c>
      <c r="K95" s="125" t="str">
        <f t="shared" si="3"/>
        <v>MolybdenumMinera Escondida Limitada</v>
      </c>
    </row>
    <row r="96" spans="1:11">
      <c r="A96" s="125" t="s">
        <v>12787</v>
      </c>
      <c r="B96" s="125" t="s">
        <v>12846</v>
      </c>
      <c r="C96" s="125" t="s">
        <v>12794</v>
      </c>
      <c r="D96" s="241" t="s">
        <v>1018</v>
      </c>
      <c r="E96" s="241" t="s">
        <v>12795</v>
      </c>
      <c r="F96" s="237" t="s">
        <v>12368</v>
      </c>
      <c r="H96" s="237" t="s">
        <v>12796</v>
      </c>
      <c r="I96" s="125" t="s">
        <v>7623</v>
      </c>
      <c r="J96" s="125" t="str">
        <f t="shared" si="2"/>
        <v>MolybdenumMinera Mexico S.A. de C.V</v>
      </c>
      <c r="K96" s="125" t="str">
        <f t="shared" si="3"/>
        <v>MolybdenumMinera Mexico S.A. de C.V</v>
      </c>
    </row>
    <row r="97" spans="1:11">
      <c r="A97" s="125" t="s">
        <v>12787</v>
      </c>
      <c r="B97" s="125" t="s">
        <v>12847</v>
      </c>
      <c r="C97" s="125" t="s">
        <v>12847</v>
      </c>
      <c r="D97" s="241" t="s">
        <v>820</v>
      </c>
      <c r="E97" s="241" t="s">
        <v>12848</v>
      </c>
      <c r="F97" s="237" t="s">
        <v>12368</v>
      </c>
      <c r="H97" s="237" t="s">
        <v>12843</v>
      </c>
      <c r="I97" s="125" t="s">
        <v>2591</v>
      </c>
      <c r="J97" s="125" t="str">
        <f t="shared" si="2"/>
        <v>MolybdenumMinera Spence Limitada</v>
      </c>
      <c r="K97" s="125" t="str">
        <f t="shared" si="3"/>
        <v>MolybdenumMinera Spence Limitada</v>
      </c>
    </row>
    <row r="98" spans="1:11">
      <c r="A98" s="125" t="s">
        <v>12787</v>
      </c>
      <c r="B98" s="125" t="s">
        <v>12849</v>
      </c>
      <c r="C98" s="125" t="s">
        <v>12849</v>
      </c>
      <c r="D98" s="241" t="s">
        <v>774</v>
      </c>
      <c r="E98" s="241" t="s">
        <v>12850</v>
      </c>
      <c r="F98" s="237" t="s">
        <v>12368</v>
      </c>
      <c r="H98" s="237" t="s">
        <v>12851</v>
      </c>
      <c r="I98" s="125" t="s">
        <v>1825</v>
      </c>
      <c r="J98" s="125" t="str">
        <f t="shared" si="2"/>
        <v>MolybdenumMolymet Belgium NV</v>
      </c>
      <c r="K98" s="125" t="str">
        <f t="shared" si="3"/>
        <v>MolybdenumMolymet Belgium NV</v>
      </c>
    </row>
    <row r="99" spans="1:11">
      <c r="A99" s="125" t="s">
        <v>12787</v>
      </c>
      <c r="B99" s="125" t="s">
        <v>12852</v>
      </c>
      <c r="C99" s="125" t="s">
        <v>12852</v>
      </c>
      <c r="D99" s="241" t="s">
        <v>1018</v>
      </c>
      <c r="E99" s="241" t="s">
        <v>12853</v>
      </c>
      <c r="F99" s="237" t="s">
        <v>12368</v>
      </c>
      <c r="H99" s="237" t="s">
        <v>12854</v>
      </c>
      <c r="I99" s="125" t="s">
        <v>7623</v>
      </c>
      <c r="J99" s="125" t="str">
        <f t="shared" si="2"/>
        <v>MolybdenumMolymex</v>
      </c>
      <c r="K99" s="125" t="str">
        <f t="shared" si="3"/>
        <v>MolybdenumMolymex</v>
      </c>
    </row>
    <row r="100" spans="1:11">
      <c r="A100" s="125" t="s">
        <v>12787</v>
      </c>
      <c r="B100" s="125" t="s">
        <v>12855</v>
      </c>
      <c r="C100" s="125" t="s">
        <v>12794</v>
      </c>
      <c r="D100" s="241" t="s">
        <v>1018</v>
      </c>
      <c r="E100" s="241" t="s">
        <v>12795</v>
      </c>
      <c r="F100" s="237" t="s">
        <v>12368</v>
      </c>
      <c r="H100" s="237" t="s">
        <v>12796</v>
      </c>
      <c r="I100" s="125" t="s">
        <v>7623</v>
      </c>
      <c r="J100" s="125" t="str">
        <f t="shared" si="2"/>
        <v>MolybdenumOperadora de Minas e Instalaciones Mineras S.A. de C.V.</v>
      </c>
      <c r="K100" s="125" t="str">
        <f t="shared" si="3"/>
        <v>MolybdenumOperadora de Minas e Instalaciones Mineras S.A. de C.V.</v>
      </c>
    </row>
    <row r="101" spans="1:11">
      <c r="A101" s="125" t="s">
        <v>12787</v>
      </c>
      <c r="B101" s="125" t="s">
        <v>12856</v>
      </c>
      <c r="C101" s="125" t="s">
        <v>12819</v>
      </c>
      <c r="D101" s="241" t="s">
        <v>820</v>
      </c>
      <c r="E101" s="241" t="s">
        <v>12820</v>
      </c>
      <c r="F101" s="237" t="s">
        <v>12368</v>
      </c>
      <c r="H101" s="237" t="s">
        <v>12821</v>
      </c>
      <c r="I101" s="125" t="s">
        <v>2597</v>
      </c>
      <c r="J101" s="125" t="str">
        <f t="shared" si="2"/>
        <v>MolybdenumSalvador</v>
      </c>
      <c r="K101" s="125" t="str">
        <f t="shared" si="3"/>
        <v>MolybdenumSalvador</v>
      </c>
    </row>
    <row r="102" spans="1:11">
      <c r="A102" s="125" t="s">
        <v>12787</v>
      </c>
      <c r="B102" s="125" t="s">
        <v>12801</v>
      </c>
      <c r="C102" s="125" t="s">
        <v>12801</v>
      </c>
      <c r="D102" s="241" t="s">
        <v>820</v>
      </c>
      <c r="E102" s="241" t="s">
        <v>12802</v>
      </c>
      <c r="F102" s="237" t="s">
        <v>12368</v>
      </c>
      <c r="H102" s="237" t="s">
        <v>12803</v>
      </c>
      <c r="I102" s="125" t="s">
        <v>2597</v>
      </c>
      <c r="J102" s="125" t="str">
        <f t="shared" si="2"/>
        <v>MolybdenumSCM Minera Lumina Copper (Caserones)</v>
      </c>
      <c r="K102" s="125" t="str">
        <f t="shared" si="3"/>
        <v>MolybdenumSCM Minera Lumina Copper (Caserones)</v>
      </c>
    </row>
    <row r="103" spans="1:11">
      <c r="A103" s="125" t="s">
        <v>12787</v>
      </c>
      <c r="B103" s="125" t="s">
        <v>12857</v>
      </c>
      <c r="C103" s="125" t="s">
        <v>12831</v>
      </c>
      <c r="D103" s="241" t="s">
        <v>1201</v>
      </c>
      <c r="E103" s="241" t="s">
        <v>12832</v>
      </c>
      <c r="F103" s="237" t="s">
        <v>12368</v>
      </c>
      <c r="H103" s="237" t="s">
        <v>12833</v>
      </c>
      <c r="I103" s="125" t="s">
        <v>10875</v>
      </c>
      <c r="J103" s="125" t="str">
        <f t="shared" si="2"/>
        <v>MolybdenumSierrita</v>
      </c>
      <c r="K103" s="125" t="str">
        <f t="shared" si="3"/>
        <v>MolybdenumSierrita</v>
      </c>
    </row>
    <row r="104" spans="1:11">
      <c r="A104" s="125" t="s">
        <v>12787</v>
      </c>
      <c r="B104" s="125" t="s">
        <v>12805</v>
      </c>
      <c r="C104" s="125" t="s">
        <v>12805</v>
      </c>
      <c r="D104" s="241" t="s">
        <v>1077</v>
      </c>
      <c r="E104" s="241" t="s">
        <v>12806</v>
      </c>
      <c r="F104" s="237" t="s">
        <v>12368</v>
      </c>
      <c r="H104" s="237" t="s">
        <v>8022</v>
      </c>
      <c r="I104" s="125" t="s">
        <v>8022</v>
      </c>
      <c r="J104" s="125" t="str">
        <f t="shared" si="2"/>
        <v>MolybdenumSociedad Minera Cerro Verde S.A.</v>
      </c>
      <c r="K104" s="125" t="str">
        <f t="shared" si="3"/>
        <v>MolybdenumSociedad Minera Cerro Verde S.A.</v>
      </c>
    </row>
    <row r="105" spans="1:11">
      <c r="A105" s="125" t="s">
        <v>12787</v>
      </c>
      <c r="B105" s="125" t="s">
        <v>12858</v>
      </c>
      <c r="C105" s="125" t="s">
        <v>12805</v>
      </c>
      <c r="D105" s="241" t="s">
        <v>1077</v>
      </c>
      <c r="E105" s="241" t="s">
        <v>12806</v>
      </c>
      <c r="F105" s="237" t="s">
        <v>12368</v>
      </c>
      <c r="H105" s="237" t="s">
        <v>8022</v>
      </c>
      <c r="I105" s="125" t="s">
        <v>8022</v>
      </c>
      <c r="J105" s="125" t="str">
        <f t="shared" si="2"/>
        <v>MolybdenumSociedad Minera Cerro Verde S.A.A.</v>
      </c>
      <c r="K105" s="125" t="str">
        <f t="shared" si="3"/>
        <v>MolybdenumSociedad Minera Cerro Verde S.A.A.</v>
      </c>
    </row>
    <row r="106" spans="1:11">
      <c r="A106" s="125" t="s">
        <v>12787</v>
      </c>
      <c r="B106" s="125" t="s">
        <v>12859</v>
      </c>
      <c r="C106" s="125" t="s">
        <v>12859</v>
      </c>
      <c r="D106" s="241" t="s">
        <v>1077</v>
      </c>
      <c r="E106" s="241" t="s">
        <v>12860</v>
      </c>
      <c r="F106" s="237" t="s">
        <v>12368</v>
      </c>
      <c r="H106" s="237" t="s">
        <v>12861</v>
      </c>
      <c r="I106" s="125" t="s">
        <v>8086</v>
      </c>
      <c r="J106" s="125" t="str">
        <f t="shared" si="2"/>
        <v>MolybdenumSouthern Peru Copper Corporation (Industrial Unit of Toquepala)</v>
      </c>
      <c r="K106" s="125" t="str">
        <f t="shared" si="3"/>
        <v>MolybdenumSouthern Peru Copper Corporation (Industrial Unit of Toquepala)</v>
      </c>
    </row>
    <row r="107" spans="1:11">
      <c r="A107" s="125" t="s">
        <v>12787</v>
      </c>
      <c r="B107" s="125" t="s">
        <v>12862</v>
      </c>
      <c r="C107" s="125" t="s">
        <v>12859</v>
      </c>
      <c r="D107" s="241" t="s">
        <v>1077</v>
      </c>
      <c r="E107" s="241" t="s">
        <v>12860</v>
      </c>
      <c r="F107" s="237" t="s">
        <v>12368</v>
      </c>
      <c r="H107" s="237" t="s">
        <v>12861</v>
      </c>
      <c r="I107" s="125" t="s">
        <v>8086</v>
      </c>
      <c r="J107" s="125" t="str">
        <f t="shared" si="2"/>
        <v>MolybdenumToquepala</v>
      </c>
      <c r="K107" s="125" t="str">
        <f t="shared" si="3"/>
        <v>MolybdenumToquepala</v>
      </c>
    </row>
    <row r="108" spans="1:11">
      <c r="A108" s="125" t="s">
        <v>12787</v>
      </c>
      <c r="B108" s="125" t="s">
        <v>12863</v>
      </c>
      <c r="C108" s="125" t="s">
        <v>12863</v>
      </c>
      <c r="D108" s="241" t="s">
        <v>1018</v>
      </c>
      <c r="E108" s="241" t="s">
        <v>12864</v>
      </c>
      <c r="F108" s="237" t="s">
        <v>12368</v>
      </c>
      <c r="H108" s="237" t="s">
        <v>12865</v>
      </c>
      <c r="I108" s="125" t="s">
        <v>7599</v>
      </c>
      <c r="J108" s="125" t="str">
        <f t="shared" si="2"/>
        <v>MolybdenumUnidad La Caridad</v>
      </c>
      <c r="K108" s="125" t="str">
        <f t="shared" si="3"/>
        <v>MolybdenumUnidad La Caridad</v>
      </c>
    </row>
    <row r="109" spans="1:11">
      <c r="A109" s="125" t="s">
        <v>12787</v>
      </c>
      <c r="B109" s="125" t="s">
        <v>12378</v>
      </c>
      <c r="D109" s="241"/>
      <c r="E109" s="241"/>
      <c r="H109" s="237"/>
      <c r="I109" s="241"/>
      <c r="J109" s="125" t="str">
        <f t="shared" si="2"/>
        <v>MolybdenumSmelter not listed</v>
      </c>
      <c r="K109" s="125" t="str">
        <f t="shared" si="3"/>
        <v>MolybdenumSmelter not listed</v>
      </c>
    </row>
    <row r="110" spans="1:11">
      <c r="A110" s="125" t="s">
        <v>12787</v>
      </c>
      <c r="B110" s="125" t="s">
        <v>12379</v>
      </c>
      <c r="C110" s="125" t="s">
        <v>8</v>
      </c>
      <c r="D110" s="241"/>
      <c r="E110" s="241"/>
      <c r="H110" s="237"/>
      <c r="I110" s="241"/>
      <c r="J110" s="125" t="str">
        <f t="shared" si="2"/>
        <v>MolybdenumSmelter not yet identified</v>
      </c>
      <c r="K110" s="125" t="str">
        <f t="shared" si="3"/>
        <v>MolybdenumSmelter not yet identified</v>
      </c>
    </row>
    <row r="111" spans="1:11">
      <c r="A111" s="125" t="s">
        <v>12473</v>
      </c>
      <c r="B111" s="125" t="s">
        <v>12737</v>
      </c>
      <c r="C111" s="125" t="s">
        <v>12737</v>
      </c>
      <c r="D111" s="241" t="s">
        <v>898</v>
      </c>
      <c r="E111" s="241" t="s">
        <v>12866</v>
      </c>
      <c r="F111" s="237" t="s">
        <v>12368</v>
      </c>
      <c r="H111" s="237" t="s">
        <v>3078</v>
      </c>
      <c r="I111" s="125" t="s">
        <v>3078</v>
      </c>
      <c r="J111" s="125" t="str">
        <f t="shared" si="2"/>
        <v>PalladiumAurubis AG, Hamburg</v>
      </c>
      <c r="K111" s="125" t="str">
        <f t="shared" si="3"/>
        <v>PalladiumAurubis AG, Hamburg</v>
      </c>
    </row>
    <row r="112" spans="1:11">
      <c r="A112" s="125" t="s">
        <v>12473</v>
      </c>
      <c r="B112" s="125" t="s">
        <v>12739</v>
      </c>
      <c r="C112" s="125" t="s">
        <v>12737</v>
      </c>
      <c r="D112" s="241" t="s">
        <v>898</v>
      </c>
      <c r="E112" s="241" t="s">
        <v>12866</v>
      </c>
      <c r="F112" s="237" t="s">
        <v>12368</v>
      </c>
      <c r="H112" s="237" t="s">
        <v>3078</v>
      </c>
      <c r="I112" s="125" t="s">
        <v>3078</v>
      </c>
      <c r="J112" s="125" t="str">
        <f t="shared" si="2"/>
        <v>PalladiumAurubis Hamburg</v>
      </c>
      <c r="K112" s="125" t="str">
        <f t="shared" si="3"/>
        <v>PalladiumAurubis Hamburg</v>
      </c>
    </row>
    <row r="113" spans="1:11">
      <c r="A113" s="125" t="s">
        <v>12473</v>
      </c>
      <c r="B113" s="125" t="s">
        <v>12740</v>
      </c>
      <c r="C113" s="125" t="s">
        <v>12737</v>
      </c>
      <c r="D113" s="241" t="s">
        <v>898</v>
      </c>
      <c r="E113" s="241" t="s">
        <v>12866</v>
      </c>
      <c r="F113" s="237" t="s">
        <v>12368</v>
      </c>
      <c r="H113" s="237" t="s">
        <v>3078</v>
      </c>
      <c r="I113" s="125" t="s">
        <v>3078</v>
      </c>
      <c r="J113" s="125" t="str">
        <f t="shared" si="2"/>
        <v>PalladiumAurubis Hamburg AG</v>
      </c>
      <c r="K113" s="125" t="str">
        <f t="shared" si="3"/>
        <v>PalladiumAurubis Hamburg AG</v>
      </c>
    </row>
    <row r="114" spans="1:11">
      <c r="A114" s="125" t="s">
        <v>12473</v>
      </c>
      <c r="B114" s="125" t="s">
        <v>12741</v>
      </c>
      <c r="C114" s="125" t="s">
        <v>12741</v>
      </c>
      <c r="D114" s="241" t="s">
        <v>882</v>
      </c>
      <c r="E114" s="241" t="s">
        <v>12867</v>
      </c>
      <c r="F114" s="237" t="s">
        <v>12368</v>
      </c>
      <c r="H114" s="237" t="s">
        <v>12743</v>
      </c>
      <c r="I114" s="125" t="s">
        <v>3677</v>
      </c>
      <c r="J114" s="125" t="str">
        <f t="shared" si="2"/>
        <v>PalladiumBoliden Harjavalta Oy</v>
      </c>
      <c r="K114" s="125" t="str">
        <f t="shared" si="3"/>
        <v>PalladiumBoliden Harjavalta Oy</v>
      </c>
    </row>
    <row r="115" spans="1:11">
      <c r="A115" s="125" t="s">
        <v>12473</v>
      </c>
      <c r="B115" s="125" t="s">
        <v>12747</v>
      </c>
      <c r="C115" s="125" t="s">
        <v>12747</v>
      </c>
      <c r="D115" s="241" t="s">
        <v>1157</v>
      </c>
      <c r="E115" s="241" t="s">
        <v>12868</v>
      </c>
      <c r="F115" s="237" t="s">
        <v>12368</v>
      </c>
      <c r="H115" s="237" t="s">
        <v>12381</v>
      </c>
      <c r="I115" s="125" t="s">
        <v>9195</v>
      </c>
      <c r="J115" s="125" t="str">
        <f t="shared" si="2"/>
        <v>PalladiumBoliden Mineral AB (Ronnskar)</v>
      </c>
      <c r="K115" s="125" t="str">
        <f t="shared" si="3"/>
        <v>PalladiumBoliden Mineral AB (Ronnskar)</v>
      </c>
    </row>
    <row r="116" spans="1:11">
      <c r="A116" s="125" t="s">
        <v>12473</v>
      </c>
      <c r="B116" s="125" t="s">
        <v>12869</v>
      </c>
      <c r="C116" s="125" t="s">
        <v>12869</v>
      </c>
      <c r="D116" s="241" t="s">
        <v>1061</v>
      </c>
      <c r="E116" s="241" t="s">
        <v>12870</v>
      </c>
      <c r="F116" s="237" t="s">
        <v>12368</v>
      </c>
      <c r="H116" s="237" t="s">
        <v>12871</v>
      </c>
      <c r="I116" s="125" t="s">
        <v>11953</v>
      </c>
      <c r="J116" s="125" t="str">
        <f t="shared" si="2"/>
        <v>PalladiumGlencore Nikkelverk AS</v>
      </c>
      <c r="K116" s="125" t="str">
        <f t="shared" si="3"/>
        <v>PalladiumGlencore Nikkelverk AS</v>
      </c>
    </row>
    <row r="117" spans="1:11">
      <c r="A117" s="125" t="s">
        <v>12473</v>
      </c>
      <c r="B117" s="125" t="s">
        <v>12465</v>
      </c>
      <c r="C117" s="125" t="s">
        <v>12465</v>
      </c>
      <c r="D117" s="241" t="s">
        <v>1141</v>
      </c>
      <c r="E117" s="241" t="s">
        <v>12474</v>
      </c>
      <c r="F117" s="237" t="s">
        <v>12368</v>
      </c>
      <c r="H117" s="237" t="s">
        <v>12376</v>
      </c>
      <c r="I117" s="125" t="s">
        <v>11307</v>
      </c>
      <c r="J117" s="125" t="str">
        <f t="shared" si="2"/>
        <v>PalladiumImpala Platinum - Platinum Metals Refinery (PMR)</v>
      </c>
      <c r="K117" s="125" t="str">
        <f t="shared" si="3"/>
        <v>PalladiumImpala Platinum - Platinum Metals Refinery (PMR)</v>
      </c>
    </row>
    <row r="118" spans="1:11">
      <c r="A118" s="125" t="s">
        <v>12473</v>
      </c>
      <c r="B118" s="125" t="s">
        <v>12467</v>
      </c>
      <c r="C118" s="125" t="s">
        <v>12465</v>
      </c>
      <c r="D118" s="241" t="s">
        <v>1141</v>
      </c>
      <c r="E118" s="241" t="s">
        <v>12474</v>
      </c>
      <c r="F118" s="237" t="s">
        <v>12368</v>
      </c>
      <c r="H118" s="237" t="s">
        <v>12376</v>
      </c>
      <c r="I118" s="125" t="s">
        <v>11307</v>
      </c>
      <c r="J118" s="125" t="str">
        <f t="shared" si="2"/>
        <v>PalladiumImpala Refineries – Platinum Metals Refinery (PMR)</v>
      </c>
      <c r="K118" s="125" t="str">
        <f t="shared" si="3"/>
        <v>PalladiumImpala Refineries – Platinum Metals Refinery (PMR)</v>
      </c>
    </row>
    <row r="119" spans="1:11">
      <c r="A119" s="125" t="s">
        <v>12473</v>
      </c>
      <c r="B119" s="125" t="s">
        <v>12378</v>
      </c>
      <c r="D119" s="241"/>
      <c r="E119" s="241"/>
      <c r="H119" s="237"/>
      <c r="I119" s="241"/>
      <c r="J119" s="125" t="str">
        <f t="shared" si="2"/>
        <v>PalladiumSmelter not listed</v>
      </c>
      <c r="K119" s="125" t="str">
        <f t="shared" si="3"/>
        <v>PalladiumSmelter not listed</v>
      </c>
    </row>
    <row r="120" spans="1:11">
      <c r="A120" s="125" t="s">
        <v>12473</v>
      </c>
      <c r="B120" s="125" t="s">
        <v>12379</v>
      </c>
      <c r="C120" s="125" t="s">
        <v>8</v>
      </c>
      <c r="D120" s="241"/>
      <c r="E120" s="241"/>
      <c r="H120" s="237"/>
      <c r="I120" s="241"/>
      <c r="J120" s="125" t="str">
        <f t="shared" si="2"/>
        <v>PalladiumSmelter not yet identified</v>
      </c>
      <c r="K120" s="125" t="str">
        <f t="shared" si="3"/>
        <v>PalladiumSmelter not yet identified</v>
      </c>
    </row>
    <row r="121" spans="1:11">
      <c r="A121" s="125" t="s">
        <v>12475</v>
      </c>
      <c r="B121" s="125" t="s">
        <v>12737</v>
      </c>
      <c r="C121" s="125" t="s">
        <v>12737</v>
      </c>
      <c r="D121" s="241" t="s">
        <v>898</v>
      </c>
      <c r="E121" s="241" t="s">
        <v>12872</v>
      </c>
      <c r="F121" s="237" t="s">
        <v>12368</v>
      </c>
      <c r="H121" s="237" t="s">
        <v>3078</v>
      </c>
      <c r="I121" s="125" t="s">
        <v>3078</v>
      </c>
      <c r="J121" s="125" t="str">
        <f t="shared" si="2"/>
        <v>PlatinumAurubis AG, Hamburg</v>
      </c>
      <c r="K121" s="125" t="str">
        <f t="shared" si="3"/>
        <v>PlatinumAurubis AG, Hamburg</v>
      </c>
    </row>
    <row r="122" spans="1:11">
      <c r="A122" s="125" t="s">
        <v>12475</v>
      </c>
      <c r="B122" s="125" t="s">
        <v>12739</v>
      </c>
      <c r="C122" s="125" t="s">
        <v>12737</v>
      </c>
      <c r="D122" s="241" t="s">
        <v>898</v>
      </c>
      <c r="E122" s="241" t="s">
        <v>12872</v>
      </c>
      <c r="F122" s="237" t="s">
        <v>12368</v>
      </c>
      <c r="H122" s="237" t="s">
        <v>3078</v>
      </c>
      <c r="I122" s="125" t="s">
        <v>3078</v>
      </c>
      <c r="J122" s="125" t="str">
        <f t="shared" si="2"/>
        <v>PlatinumAurubis Hamburg</v>
      </c>
      <c r="K122" s="125" t="str">
        <f t="shared" si="3"/>
        <v>PlatinumAurubis Hamburg</v>
      </c>
    </row>
    <row r="123" spans="1:11">
      <c r="A123" s="125" t="s">
        <v>12475</v>
      </c>
      <c r="B123" s="125" t="s">
        <v>12740</v>
      </c>
      <c r="C123" s="125" t="s">
        <v>12737</v>
      </c>
      <c r="D123" s="241" t="s">
        <v>898</v>
      </c>
      <c r="E123" s="241" t="s">
        <v>12872</v>
      </c>
      <c r="F123" s="237" t="s">
        <v>12368</v>
      </c>
      <c r="H123" s="237" t="s">
        <v>3078</v>
      </c>
      <c r="I123" s="125" t="s">
        <v>3078</v>
      </c>
      <c r="J123" s="125" t="str">
        <f t="shared" si="2"/>
        <v>PlatinumAurubis Hamburg AG</v>
      </c>
      <c r="K123" s="125" t="str">
        <f t="shared" si="3"/>
        <v>PlatinumAurubis Hamburg AG</v>
      </c>
    </row>
    <row r="124" spans="1:11">
      <c r="A124" s="125" t="s">
        <v>12475</v>
      </c>
      <c r="B124" s="125" t="s">
        <v>12741</v>
      </c>
      <c r="C124" s="125" t="s">
        <v>12741</v>
      </c>
      <c r="D124" s="241" t="s">
        <v>882</v>
      </c>
      <c r="E124" s="241" t="s">
        <v>12873</v>
      </c>
      <c r="F124" s="237" t="s">
        <v>12368</v>
      </c>
      <c r="H124" s="237" t="s">
        <v>12743</v>
      </c>
      <c r="I124" s="125" t="s">
        <v>3677</v>
      </c>
      <c r="J124" s="125" t="str">
        <f t="shared" si="2"/>
        <v>PlatinumBoliden Harjavalta Oy</v>
      </c>
      <c r="K124" s="125" t="str">
        <f t="shared" si="3"/>
        <v>PlatinumBoliden Harjavalta Oy</v>
      </c>
    </row>
    <row r="125" spans="1:11">
      <c r="A125" s="125" t="s">
        <v>12475</v>
      </c>
      <c r="B125" s="125" t="s">
        <v>12747</v>
      </c>
      <c r="C125" s="125" t="s">
        <v>12747</v>
      </c>
      <c r="D125" s="241" t="s">
        <v>1157</v>
      </c>
      <c r="E125" s="241" t="s">
        <v>12874</v>
      </c>
      <c r="F125" s="237" t="s">
        <v>12368</v>
      </c>
      <c r="H125" s="237" t="s">
        <v>12381</v>
      </c>
      <c r="I125" s="125" t="s">
        <v>9195</v>
      </c>
      <c r="J125" s="125" t="str">
        <f t="shared" si="2"/>
        <v>PlatinumBoliden Mineral AB (Ronnskar)</v>
      </c>
      <c r="K125" s="125" t="str">
        <f t="shared" si="3"/>
        <v>PlatinumBoliden Mineral AB (Ronnskar)</v>
      </c>
    </row>
    <row r="126" spans="1:11">
      <c r="A126" s="125" t="s">
        <v>12475</v>
      </c>
      <c r="B126" s="125" t="s">
        <v>12869</v>
      </c>
      <c r="C126" s="125" t="s">
        <v>12869</v>
      </c>
      <c r="D126" s="241" t="s">
        <v>1061</v>
      </c>
      <c r="E126" s="241" t="s">
        <v>12875</v>
      </c>
      <c r="F126" s="237" t="s">
        <v>12368</v>
      </c>
      <c r="H126" s="237" t="s">
        <v>12871</v>
      </c>
      <c r="I126" s="125" t="s">
        <v>11953</v>
      </c>
      <c r="J126" s="125" t="str">
        <f t="shared" si="2"/>
        <v>PlatinumGlencore Nikkelverk AS</v>
      </c>
      <c r="K126" s="125" t="str">
        <f t="shared" si="3"/>
        <v>PlatinumGlencore Nikkelverk AS</v>
      </c>
    </row>
    <row r="127" spans="1:11">
      <c r="A127" s="125" t="s">
        <v>12475</v>
      </c>
      <c r="B127" s="125" t="s">
        <v>12465</v>
      </c>
      <c r="C127" s="125" t="s">
        <v>12465</v>
      </c>
      <c r="D127" s="241" t="s">
        <v>1141</v>
      </c>
      <c r="E127" s="241" t="s">
        <v>12476</v>
      </c>
      <c r="F127" s="237" t="s">
        <v>12368</v>
      </c>
      <c r="H127" s="237" t="s">
        <v>12376</v>
      </c>
      <c r="I127" s="125" t="s">
        <v>11307</v>
      </c>
      <c r="J127" s="125" t="str">
        <f t="shared" si="2"/>
        <v>PlatinumImpala Platinum - Platinum Metals Refinery (PMR)</v>
      </c>
      <c r="K127" s="125" t="str">
        <f t="shared" si="3"/>
        <v>PlatinumImpala Platinum - Platinum Metals Refinery (PMR)</v>
      </c>
    </row>
    <row r="128" spans="1:11">
      <c r="A128" s="125" t="s">
        <v>12475</v>
      </c>
      <c r="B128" s="125" t="s">
        <v>12467</v>
      </c>
      <c r="C128" s="125" t="s">
        <v>12465</v>
      </c>
      <c r="D128" s="241" t="s">
        <v>1141</v>
      </c>
      <c r="E128" s="241" t="s">
        <v>12476</v>
      </c>
      <c r="F128" s="237" t="s">
        <v>12368</v>
      </c>
      <c r="H128" s="237" t="s">
        <v>12376</v>
      </c>
      <c r="I128" s="125" t="s">
        <v>11307</v>
      </c>
      <c r="J128" s="125" t="str">
        <f t="shared" si="2"/>
        <v>PlatinumImpala Refineries – Platinum Metals Refinery (PMR)</v>
      </c>
      <c r="K128" s="125" t="str">
        <f t="shared" si="3"/>
        <v>PlatinumImpala Refineries – Platinum Metals Refinery (PMR)</v>
      </c>
    </row>
    <row r="129" spans="1:11">
      <c r="A129" s="125" t="s">
        <v>12475</v>
      </c>
      <c r="B129" s="125" t="s">
        <v>12477</v>
      </c>
      <c r="C129" s="125" t="s">
        <v>12477</v>
      </c>
      <c r="D129" s="241" t="s">
        <v>884</v>
      </c>
      <c r="E129" s="241" t="s">
        <v>12478</v>
      </c>
      <c r="F129" s="237" t="s">
        <v>12368</v>
      </c>
      <c r="H129" s="237" t="s">
        <v>12479</v>
      </c>
      <c r="I129" s="125" t="s">
        <v>3730</v>
      </c>
      <c r="J129" s="125" t="str">
        <f t="shared" si="2"/>
        <v>PlatinumSAAMP</v>
      </c>
      <c r="K129" s="125" t="str">
        <f t="shared" si="3"/>
        <v>PlatinumSAAMP</v>
      </c>
    </row>
    <row r="130" spans="1:11">
      <c r="A130" s="125" t="s">
        <v>12475</v>
      </c>
      <c r="B130" s="125" t="s">
        <v>12378</v>
      </c>
      <c r="D130" s="241"/>
      <c r="E130" s="241"/>
      <c r="H130" s="237"/>
      <c r="I130" s="241"/>
      <c r="J130" s="125" t="str">
        <f t="shared" si="2"/>
        <v>PlatinumSmelter not listed</v>
      </c>
      <c r="K130" s="125" t="str">
        <f t="shared" si="3"/>
        <v>PlatinumSmelter not listed</v>
      </c>
    </row>
    <row r="131" spans="1:11">
      <c r="A131" s="125" t="s">
        <v>12475</v>
      </c>
      <c r="B131" s="125" t="s">
        <v>12379</v>
      </c>
      <c r="C131" s="125" t="s">
        <v>8</v>
      </c>
      <c r="D131" s="241"/>
      <c r="E131" s="241"/>
      <c r="H131" s="237"/>
      <c r="I131" s="241"/>
      <c r="J131" s="125" t="str">
        <f t="shared" si="2"/>
        <v>PlatinumSmelter not yet identified</v>
      </c>
      <c r="K131" s="125" t="str">
        <f t="shared" si="3"/>
        <v>PlatinumSmelter not yet identified</v>
      </c>
    </row>
    <row r="132" spans="1:11">
      <c r="A132" s="125" t="s">
        <v>12480</v>
      </c>
      <c r="B132" s="125" t="s">
        <v>12481</v>
      </c>
      <c r="C132" s="125" t="s">
        <v>12481</v>
      </c>
      <c r="D132" s="241" t="s">
        <v>822</v>
      </c>
      <c r="E132" s="241" t="s">
        <v>12482</v>
      </c>
      <c r="F132" s="237" t="s">
        <v>12368</v>
      </c>
      <c r="H132" s="237" t="s">
        <v>12373</v>
      </c>
      <c r="I132" s="241" t="s">
        <v>2645</v>
      </c>
      <c r="J132" s="125" t="str">
        <f t="shared" si="2"/>
        <v>Rare Earth ElementsFujian Golden Dragon Rare Earth Co,. Ltd</v>
      </c>
      <c r="K132" s="125" t="str">
        <f t="shared" si="3"/>
        <v>Rare Earth ElementsFujian Golden Dragon Rare Earth Co,. Ltd</v>
      </c>
    </row>
    <row r="133" spans="1:11">
      <c r="A133" s="125" t="s">
        <v>12480</v>
      </c>
      <c r="B133" s="125" t="s">
        <v>12483</v>
      </c>
      <c r="C133" s="125" t="s">
        <v>12483</v>
      </c>
      <c r="D133" s="241" t="s">
        <v>758</v>
      </c>
      <c r="E133" s="241" t="s">
        <v>12484</v>
      </c>
      <c r="F133" s="237" t="s">
        <v>12368</v>
      </c>
      <c r="H133" s="237" t="s">
        <v>12393</v>
      </c>
      <c r="I133" s="241" t="s">
        <v>1505</v>
      </c>
      <c r="J133" s="125" t="str">
        <f t="shared" si="2"/>
        <v>Rare Earth ElementsIluka Resources</v>
      </c>
      <c r="K133" s="125" t="str">
        <f t="shared" si="3"/>
        <v>Rare Earth ElementsIluka Resources</v>
      </c>
    </row>
    <row r="134" spans="1:11">
      <c r="A134" s="125" t="s">
        <v>12480</v>
      </c>
      <c r="B134" s="125" t="s">
        <v>12378</v>
      </c>
      <c r="D134" s="241"/>
      <c r="E134" s="241"/>
      <c r="H134" s="237"/>
      <c r="I134" s="241"/>
      <c r="J134" s="125" t="str">
        <f t="shared" ref="J134:J197" si="4">A134&amp;B134</f>
        <v>Rare Earth ElementsSmelter not listed</v>
      </c>
      <c r="K134" s="125" t="str">
        <f t="shared" ref="K134:K197" si="5">A134&amp;B134</f>
        <v>Rare Earth ElementsSmelter not listed</v>
      </c>
    </row>
    <row r="135" spans="1:11">
      <c r="A135" s="125" t="s">
        <v>12480</v>
      </c>
      <c r="B135" s="125" t="s">
        <v>12379</v>
      </c>
      <c r="C135" s="125" t="s">
        <v>8</v>
      </c>
      <c r="D135" s="241"/>
      <c r="E135" s="241"/>
      <c r="H135" s="237"/>
      <c r="I135" s="241"/>
      <c r="J135" s="125" t="str">
        <f t="shared" si="4"/>
        <v>Rare Earth ElementsSmelter not yet identified</v>
      </c>
      <c r="K135" s="125" t="str">
        <f t="shared" si="5"/>
        <v>Rare Earth ElementsSmelter not yet identified</v>
      </c>
    </row>
    <row r="136" spans="1:11">
      <c r="A136" s="125" t="s">
        <v>12876</v>
      </c>
      <c r="B136" s="125" t="s">
        <v>12768</v>
      </c>
      <c r="C136" s="125" t="s">
        <v>12768</v>
      </c>
      <c r="D136" s="241" t="s">
        <v>1083</v>
      </c>
      <c r="E136" s="241" t="s">
        <v>12877</v>
      </c>
      <c r="F136" s="237" t="s">
        <v>12368</v>
      </c>
      <c r="H136" s="237" t="s">
        <v>12770</v>
      </c>
      <c r="I136" s="125" t="s">
        <v>12771</v>
      </c>
      <c r="J136" s="125" t="str">
        <f t="shared" si="4"/>
        <v>RheniumKGHM Polska Miedz S.A. Oddzial Huta Miedzi, Glogow</v>
      </c>
      <c r="K136" s="125" t="str">
        <f t="shared" si="5"/>
        <v>RheniumKGHM Polska Miedz S.A. Oddzial Huta Miedzi, Glogow</v>
      </c>
    </row>
    <row r="137" spans="1:11">
      <c r="A137" s="125" t="s">
        <v>12876</v>
      </c>
      <c r="B137" s="125" t="s">
        <v>12772</v>
      </c>
      <c r="C137" s="125" t="s">
        <v>12772</v>
      </c>
      <c r="D137" s="241" t="s">
        <v>1083</v>
      </c>
      <c r="E137" s="241" t="s">
        <v>12878</v>
      </c>
      <c r="F137" s="237" t="s">
        <v>12368</v>
      </c>
      <c r="H137" s="237" t="s">
        <v>12774</v>
      </c>
      <c r="I137" s="125" t="s">
        <v>12771</v>
      </c>
      <c r="J137" s="125" t="str">
        <f t="shared" si="4"/>
        <v>RheniumKGHM Polska Miedz S.A. Oddzial Huta Miedzi, Legnica</v>
      </c>
      <c r="K137" s="125" t="str">
        <f t="shared" si="5"/>
        <v>RheniumKGHM Polska Miedz S.A. Oddzial Huta Miedzi, Legnica</v>
      </c>
    </row>
    <row r="138" spans="1:11">
      <c r="A138" s="125" t="s">
        <v>12876</v>
      </c>
      <c r="B138" s="125" t="s">
        <v>12378</v>
      </c>
      <c r="D138" s="241"/>
      <c r="E138" s="241"/>
      <c r="H138" s="237"/>
      <c r="I138" s="241"/>
      <c r="J138" s="125" t="str">
        <f t="shared" si="4"/>
        <v>RheniumSmelter not listed</v>
      </c>
      <c r="K138" s="125" t="str">
        <f t="shared" si="5"/>
        <v>RheniumSmelter not listed</v>
      </c>
    </row>
    <row r="139" spans="1:11">
      <c r="A139" s="125" t="s">
        <v>12876</v>
      </c>
      <c r="B139" s="125" t="s">
        <v>12379</v>
      </c>
      <c r="C139" s="125" t="s">
        <v>8</v>
      </c>
      <c r="D139" s="241"/>
      <c r="E139" s="241"/>
      <c r="H139" s="237"/>
      <c r="I139" s="241"/>
      <c r="J139" s="125" t="str">
        <f t="shared" si="4"/>
        <v>RheniumSmelter not yet identified</v>
      </c>
      <c r="K139" s="125" t="str">
        <f t="shared" si="5"/>
        <v>RheniumSmelter not yet identified</v>
      </c>
    </row>
    <row r="140" spans="1:11">
      <c r="A140" s="125" t="s">
        <v>12485</v>
      </c>
      <c r="B140" s="125" t="s">
        <v>12869</v>
      </c>
      <c r="C140" s="125" t="s">
        <v>12869</v>
      </c>
      <c r="D140" s="241" t="s">
        <v>1061</v>
      </c>
      <c r="E140" s="241" t="s">
        <v>12879</v>
      </c>
      <c r="F140" s="237" t="s">
        <v>12368</v>
      </c>
      <c r="H140" s="237" t="s">
        <v>12871</v>
      </c>
      <c r="I140" s="125" t="s">
        <v>11953</v>
      </c>
      <c r="J140" s="125" t="str">
        <f t="shared" si="4"/>
        <v>RhodiumGlencore Nikkelverk AS</v>
      </c>
      <c r="K140" s="125" t="str">
        <f t="shared" si="5"/>
        <v>RhodiumGlencore Nikkelverk AS</v>
      </c>
    </row>
    <row r="141" spans="1:11">
      <c r="A141" s="125" t="s">
        <v>12485</v>
      </c>
      <c r="B141" s="125" t="s">
        <v>12465</v>
      </c>
      <c r="C141" s="125" t="s">
        <v>12465</v>
      </c>
      <c r="D141" s="241" t="s">
        <v>1141</v>
      </c>
      <c r="E141" s="241" t="s">
        <v>12486</v>
      </c>
      <c r="F141" s="237" t="s">
        <v>12368</v>
      </c>
      <c r="H141" s="237" t="s">
        <v>12376</v>
      </c>
      <c r="I141" s="125" t="s">
        <v>11307</v>
      </c>
      <c r="J141" s="125" t="str">
        <f t="shared" si="4"/>
        <v>RhodiumImpala Platinum - Platinum Metals Refinery (PMR)</v>
      </c>
      <c r="K141" s="125" t="str">
        <f t="shared" si="5"/>
        <v>RhodiumImpala Platinum - Platinum Metals Refinery (PMR)</v>
      </c>
    </row>
    <row r="142" spans="1:11">
      <c r="A142" s="125" t="s">
        <v>12485</v>
      </c>
      <c r="B142" s="125" t="s">
        <v>12467</v>
      </c>
      <c r="C142" s="125" t="s">
        <v>12465</v>
      </c>
      <c r="D142" s="241" t="s">
        <v>1141</v>
      </c>
      <c r="E142" s="241" t="s">
        <v>12486</v>
      </c>
      <c r="F142" s="237" t="s">
        <v>12368</v>
      </c>
      <c r="H142" s="237" t="s">
        <v>12376</v>
      </c>
      <c r="I142" s="125" t="s">
        <v>11307</v>
      </c>
      <c r="J142" s="125" t="str">
        <f t="shared" si="4"/>
        <v>RhodiumImpala Refineries – Platinum Metals Refinery (PMR)</v>
      </c>
      <c r="K142" s="125" t="str">
        <f t="shared" si="5"/>
        <v>RhodiumImpala Refineries – Platinum Metals Refinery (PMR)</v>
      </c>
    </row>
    <row r="143" spans="1:11">
      <c r="A143" s="125" t="s">
        <v>12485</v>
      </c>
      <c r="B143" s="125" t="s">
        <v>12378</v>
      </c>
      <c r="D143" s="241"/>
      <c r="E143" s="241"/>
      <c r="H143" s="237"/>
      <c r="I143" s="241"/>
      <c r="J143" s="125" t="str">
        <f t="shared" si="4"/>
        <v>RhodiumSmelter not listed</v>
      </c>
      <c r="K143" s="125" t="str">
        <f t="shared" si="5"/>
        <v>RhodiumSmelter not listed</v>
      </c>
    </row>
    <row r="144" spans="1:11">
      <c r="A144" s="125" t="s">
        <v>12485</v>
      </c>
      <c r="B144" s="125" t="s">
        <v>12379</v>
      </c>
      <c r="C144" s="125" t="s">
        <v>8</v>
      </c>
      <c r="D144" s="241"/>
      <c r="E144" s="241"/>
      <c r="H144" s="237"/>
      <c r="I144" s="241"/>
      <c r="J144" s="125" t="str">
        <f t="shared" si="4"/>
        <v>RhodiumSmelter not yet identified</v>
      </c>
      <c r="K144" s="125" t="str">
        <f t="shared" si="5"/>
        <v>RhodiumSmelter not yet identified</v>
      </c>
    </row>
    <row r="145" spans="1:11">
      <c r="A145" s="125" t="s">
        <v>12487</v>
      </c>
      <c r="B145" s="125" t="s">
        <v>12465</v>
      </c>
      <c r="C145" s="125" t="s">
        <v>12465</v>
      </c>
      <c r="D145" s="241" t="s">
        <v>1141</v>
      </c>
      <c r="E145" s="241" t="s">
        <v>12488</v>
      </c>
      <c r="F145" s="237" t="s">
        <v>12368</v>
      </c>
      <c r="H145" s="237" t="s">
        <v>12376</v>
      </c>
      <c r="I145" s="241" t="s">
        <v>11307</v>
      </c>
      <c r="J145" s="125" t="str">
        <f t="shared" si="4"/>
        <v>RutheniumImpala Platinum - Platinum Metals Refinery (PMR)</v>
      </c>
      <c r="K145" s="125" t="str">
        <f t="shared" si="5"/>
        <v>RutheniumImpala Platinum - Platinum Metals Refinery (PMR)</v>
      </c>
    </row>
    <row r="146" spans="1:11">
      <c r="A146" s="125" t="s">
        <v>12487</v>
      </c>
      <c r="B146" s="125" t="s">
        <v>12467</v>
      </c>
      <c r="C146" s="125" t="s">
        <v>12465</v>
      </c>
      <c r="D146" s="241" t="s">
        <v>1141</v>
      </c>
      <c r="E146" s="241" t="s">
        <v>12488</v>
      </c>
      <c r="F146" s="237" t="s">
        <v>12368</v>
      </c>
      <c r="H146" s="237" t="s">
        <v>12376</v>
      </c>
      <c r="I146" s="241" t="s">
        <v>11307</v>
      </c>
      <c r="J146" s="125" t="str">
        <f t="shared" si="4"/>
        <v>RutheniumImpala Refineries – Platinum Metals Refinery (PMR)</v>
      </c>
      <c r="K146" s="125" t="str">
        <f t="shared" si="5"/>
        <v>RutheniumImpala Refineries – Platinum Metals Refinery (PMR)</v>
      </c>
    </row>
    <row r="147" spans="1:11">
      <c r="A147" s="125" t="s">
        <v>12487</v>
      </c>
      <c r="B147" s="125" t="s">
        <v>12378</v>
      </c>
      <c r="D147" s="241"/>
      <c r="E147" s="241"/>
      <c r="H147" s="237"/>
      <c r="I147" s="241"/>
      <c r="J147" s="125" t="str">
        <f t="shared" si="4"/>
        <v>RutheniumSmelter not listed</v>
      </c>
      <c r="K147" s="125" t="str">
        <f t="shared" si="5"/>
        <v>RutheniumSmelter not listed</v>
      </c>
    </row>
    <row r="148" spans="1:11">
      <c r="A148" s="125" t="s">
        <v>12487</v>
      </c>
      <c r="B148" s="125" t="s">
        <v>12379</v>
      </c>
      <c r="C148" s="125" t="s">
        <v>8</v>
      </c>
      <c r="D148" s="241"/>
      <c r="E148" s="241"/>
      <c r="H148" s="237"/>
      <c r="I148" s="241"/>
      <c r="J148" s="125" t="str">
        <f t="shared" si="4"/>
        <v>RutheniumSmelter not yet identified</v>
      </c>
      <c r="K148" s="125" t="str">
        <f t="shared" si="5"/>
        <v>RutheniumSmelter not yet identified</v>
      </c>
    </row>
    <row r="149" spans="1:11">
      <c r="A149" s="125" t="s">
        <v>12880</v>
      </c>
      <c r="B149" s="125" t="s">
        <v>12737</v>
      </c>
      <c r="C149" s="125" t="s">
        <v>12737</v>
      </c>
      <c r="D149" s="241" t="s">
        <v>898</v>
      </c>
      <c r="E149" s="241" t="s">
        <v>12881</v>
      </c>
      <c r="F149" s="237" t="s">
        <v>12368</v>
      </c>
      <c r="H149" s="237" t="s">
        <v>3078</v>
      </c>
      <c r="I149" s="125" t="s">
        <v>3078</v>
      </c>
      <c r="J149" s="125" t="str">
        <f t="shared" si="4"/>
        <v>SeleniumAurubis AG, Hamburg</v>
      </c>
      <c r="K149" s="125" t="str">
        <f t="shared" si="5"/>
        <v>SeleniumAurubis AG, Hamburg</v>
      </c>
    </row>
    <row r="150" spans="1:11">
      <c r="A150" s="125" t="s">
        <v>12880</v>
      </c>
      <c r="B150" s="125" t="s">
        <v>12739</v>
      </c>
      <c r="C150" s="125" t="s">
        <v>12737</v>
      </c>
      <c r="D150" s="241" t="s">
        <v>898</v>
      </c>
      <c r="E150" s="241" t="s">
        <v>12881</v>
      </c>
      <c r="F150" s="237" t="s">
        <v>12368</v>
      </c>
      <c r="H150" s="237" t="s">
        <v>3078</v>
      </c>
      <c r="I150" s="125" t="s">
        <v>3078</v>
      </c>
      <c r="J150" s="125" t="str">
        <f t="shared" si="4"/>
        <v>SeleniumAurubis Hamburg</v>
      </c>
      <c r="K150" s="125" t="str">
        <f t="shared" si="5"/>
        <v>SeleniumAurubis Hamburg</v>
      </c>
    </row>
    <row r="151" spans="1:11">
      <c r="A151" s="125" t="s">
        <v>12880</v>
      </c>
      <c r="B151" s="125" t="s">
        <v>12740</v>
      </c>
      <c r="C151" s="125" t="s">
        <v>12737</v>
      </c>
      <c r="D151" s="241" t="s">
        <v>898</v>
      </c>
      <c r="E151" s="241" t="s">
        <v>12881</v>
      </c>
      <c r="F151" s="237" t="s">
        <v>12368</v>
      </c>
      <c r="H151" s="237" t="s">
        <v>3078</v>
      </c>
      <c r="I151" s="125" t="s">
        <v>3078</v>
      </c>
      <c r="J151" s="125" t="str">
        <f t="shared" si="4"/>
        <v>SeleniumAurubis Hamburg AG</v>
      </c>
      <c r="K151" s="125" t="str">
        <f t="shared" si="5"/>
        <v>SeleniumAurubis Hamburg AG</v>
      </c>
    </row>
    <row r="152" spans="1:11">
      <c r="A152" s="125" t="s">
        <v>12880</v>
      </c>
      <c r="B152" s="125" t="s">
        <v>12378</v>
      </c>
      <c r="D152" s="241"/>
      <c r="E152" s="241"/>
      <c r="H152" s="237"/>
      <c r="I152" s="241"/>
      <c r="J152" s="125" t="str">
        <f t="shared" si="4"/>
        <v>SeleniumSmelter not listed</v>
      </c>
      <c r="K152" s="125" t="str">
        <f t="shared" si="5"/>
        <v>SeleniumSmelter not listed</v>
      </c>
    </row>
    <row r="153" spans="1:11">
      <c r="A153" s="125" t="s">
        <v>12880</v>
      </c>
      <c r="B153" s="125" t="s">
        <v>12379</v>
      </c>
      <c r="C153" s="125" t="s">
        <v>8</v>
      </c>
      <c r="D153" s="241"/>
      <c r="E153" s="241"/>
      <c r="H153" s="237"/>
      <c r="I153" s="241"/>
      <c r="J153" s="125" t="str">
        <f t="shared" si="4"/>
        <v>SeleniumSmelter not yet identified</v>
      </c>
      <c r="K153" s="125" t="str">
        <f t="shared" si="5"/>
        <v>SeleniumSmelter not yet identified</v>
      </c>
    </row>
    <row r="154" spans="1:11">
      <c r="A154" s="125" t="s">
        <v>12489</v>
      </c>
      <c r="B154" s="125" t="s">
        <v>12882</v>
      </c>
      <c r="C154" s="125" t="s">
        <v>12882</v>
      </c>
      <c r="D154" s="241" t="s">
        <v>1077</v>
      </c>
      <c r="E154" s="241" t="s">
        <v>12883</v>
      </c>
      <c r="F154" s="237" t="s">
        <v>12368</v>
      </c>
      <c r="H154" s="237" t="s">
        <v>8060</v>
      </c>
      <c r="I154" s="125" t="s">
        <v>8060</v>
      </c>
      <c r="J154" s="125" t="str">
        <f t="shared" si="4"/>
        <v>SilverARGET SAC</v>
      </c>
      <c r="K154" s="125" t="str">
        <f t="shared" si="5"/>
        <v>SilverARGET SAC</v>
      </c>
    </row>
    <row r="155" spans="1:11">
      <c r="A155" s="125" t="s">
        <v>12489</v>
      </c>
      <c r="B155" s="125" t="s">
        <v>12369</v>
      </c>
      <c r="C155" s="125" t="s">
        <v>12369</v>
      </c>
      <c r="D155" s="241" t="s">
        <v>938</v>
      </c>
      <c r="E155" s="241" t="s">
        <v>12490</v>
      </c>
      <c r="F155" s="237" t="s">
        <v>12368</v>
      </c>
      <c r="H155" s="237" t="s">
        <v>12370</v>
      </c>
      <c r="I155" s="125" t="s">
        <v>11945</v>
      </c>
      <c r="J155" s="125" t="str">
        <f t="shared" si="4"/>
        <v>SilverAttero Recycling Pvt Ltd</v>
      </c>
      <c r="K155" s="125" t="str">
        <f t="shared" si="5"/>
        <v>SilverAttero Recycling Pvt Ltd</v>
      </c>
    </row>
    <row r="156" spans="1:11">
      <c r="A156" s="125" t="s">
        <v>12489</v>
      </c>
      <c r="B156" s="125" t="s">
        <v>12737</v>
      </c>
      <c r="C156" s="125" t="s">
        <v>12737</v>
      </c>
      <c r="D156" s="241" t="s">
        <v>898</v>
      </c>
      <c r="E156" s="241" t="s">
        <v>12884</v>
      </c>
      <c r="F156" s="237" t="s">
        <v>12368</v>
      </c>
      <c r="H156" s="237" t="s">
        <v>3078</v>
      </c>
      <c r="I156" s="125" t="s">
        <v>3078</v>
      </c>
      <c r="J156" s="125" t="str">
        <f t="shared" si="4"/>
        <v>SilverAurubis AG, Hamburg</v>
      </c>
      <c r="K156" s="125" t="str">
        <f t="shared" si="5"/>
        <v>SilverAurubis AG, Hamburg</v>
      </c>
    </row>
    <row r="157" spans="1:11">
      <c r="A157" s="125" t="s">
        <v>12489</v>
      </c>
      <c r="B157" s="125" t="s">
        <v>12739</v>
      </c>
      <c r="C157" s="125" t="s">
        <v>12737</v>
      </c>
      <c r="D157" s="241" t="s">
        <v>898</v>
      </c>
      <c r="E157" s="241" t="s">
        <v>12884</v>
      </c>
      <c r="F157" s="237" t="s">
        <v>12368</v>
      </c>
      <c r="H157" s="237" t="s">
        <v>3078</v>
      </c>
      <c r="I157" s="125" t="s">
        <v>3078</v>
      </c>
      <c r="J157" s="125" t="str">
        <f t="shared" si="4"/>
        <v>SilverAurubis Hamburg</v>
      </c>
      <c r="K157" s="125" t="str">
        <f t="shared" si="5"/>
        <v>SilverAurubis Hamburg</v>
      </c>
    </row>
    <row r="158" spans="1:11">
      <c r="A158" s="125" t="s">
        <v>12489</v>
      </c>
      <c r="B158" s="125" t="s">
        <v>12740</v>
      </c>
      <c r="C158" s="125" t="s">
        <v>12737</v>
      </c>
      <c r="D158" s="241" t="s">
        <v>898</v>
      </c>
      <c r="E158" s="241" t="s">
        <v>12884</v>
      </c>
      <c r="F158" s="237" t="s">
        <v>12368</v>
      </c>
      <c r="H158" s="237" t="s">
        <v>3078</v>
      </c>
      <c r="I158" s="125" t="s">
        <v>3078</v>
      </c>
      <c r="J158" s="125" t="str">
        <f t="shared" si="4"/>
        <v>SilverAurubis Hamburg AG</v>
      </c>
      <c r="K158" s="125" t="str">
        <f t="shared" si="5"/>
        <v>SilverAurubis Hamburg AG</v>
      </c>
    </row>
    <row r="159" spans="1:11">
      <c r="A159" s="125" t="s">
        <v>12489</v>
      </c>
      <c r="B159" s="125" t="s">
        <v>12741</v>
      </c>
      <c r="C159" s="125" t="s">
        <v>12741</v>
      </c>
      <c r="D159" s="241" t="s">
        <v>882</v>
      </c>
      <c r="E159" s="241" t="s">
        <v>12885</v>
      </c>
      <c r="F159" s="237" t="s">
        <v>12368</v>
      </c>
      <c r="H159" s="237" t="s">
        <v>12743</v>
      </c>
      <c r="I159" s="125" t="s">
        <v>3677</v>
      </c>
      <c r="J159" s="125" t="str">
        <f t="shared" si="4"/>
        <v>SilverBoliden Harjavalta Oy</v>
      </c>
      <c r="K159" s="125" t="str">
        <f t="shared" si="5"/>
        <v>SilverBoliden Harjavalta Oy</v>
      </c>
    </row>
    <row r="160" spans="1:11">
      <c r="A160" s="125" t="s">
        <v>12489</v>
      </c>
      <c r="B160" s="125" t="s">
        <v>12744</v>
      </c>
      <c r="C160" s="125" t="s">
        <v>12744</v>
      </c>
      <c r="D160" s="241" t="s">
        <v>882</v>
      </c>
      <c r="E160" s="241" t="s">
        <v>12886</v>
      </c>
      <c r="F160" s="237" t="s">
        <v>12368</v>
      </c>
      <c r="H160" s="237" t="s">
        <v>12746</v>
      </c>
      <c r="I160" s="125" t="s">
        <v>3647</v>
      </c>
      <c r="J160" s="125" t="str">
        <f t="shared" si="4"/>
        <v>SilverBoliden Kokkola Oy</v>
      </c>
      <c r="K160" s="125" t="str">
        <f t="shared" si="5"/>
        <v>SilverBoliden Kokkola Oy</v>
      </c>
    </row>
    <row r="161" spans="1:11">
      <c r="A161" s="125" t="s">
        <v>12489</v>
      </c>
      <c r="B161" s="125" t="s">
        <v>12747</v>
      </c>
      <c r="C161" s="125" t="s">
        <v>12747</v>
      </c>
      <c r="D161" s="241" t="s">
        <v>1157</v>
      </c>
      <c r="E161" s="241" t="s">
        <v>12491</v>
      </c>
      <c r="F161" s="237" t="s">
        <v>12368</v>
      </c>
      <c r="H161" s="237" t="s">
        <v>12381</v>
      </c>
      <c r="I161" s="125" t="s">
        <v>9195</v>
      </c>
      <c r="J161" s="125" t="str">
        <f t="shared" si="4"/>
        <v>SilverBoliden Mineral AB (Ronnskar)</v>
      </c>
      <c r="K161" s="125" t="str">
        <f t="shared" si="5"/>
        <v>SilverBoliden Mineral AB (Ronnskar)</v>
      </c>
    </row>
    <row r="162" spans="1:11">
      <c r="A162" s="125" t="s">
        <v>12489</v>
      </c>
      <c r="B162" s="125" t="s">
        <v>12733</v>
      </c>
      <c r="C162" s="125" t="s">
        <v>12733</v>
      </c>
      <c r="D162" s="241" t="s">
        <v>1061</v>
      </c>
      <c r="E162" s="241" t="s">
        <v>12887</v>
      </c>
      <c r="F162" s="237" t="s">
        <v>12368</v>
      </c>
      <c r="H162" s="237" t="s">
        <v>12735</v>
      </c>
      <c r="I162" s="125" t="s">
        <v>11955</v>
      </c>
      <c r="J162" s="125" t="str">
        <f t="shared" si="4"/>
        <v>SilverBoliden Odda AS</v>
      </c>
      <c r="K162" s="125" t="str">
        <f t="shared" si="5"/>
        <v>SilverBoliden Odda AS</v>
      </c>
    </row>
    <row r="163" spans="1:11">
      <c r="A163" s="125" t="s">
        <v>12489</v>
      </c>
      <c r="B163" s="125" t="s">
        <v>12380</v>
      </c>
      <c r="C163" s="125" t="s">
        <v>12747</v>
      </c>
      <c r="D163" s="241" t="s">
        <v>1157</v>
      </c>
      <c r="E163" s="241" t="s">
        <v>12491</v>
      </c>
      <c r="F163" s="237" t="s">
        <v>12368</v>
      </c>
      <c r="H163" s="237" t="s">
        <v>12381</v>
      </c>
      <c r="I163" s="125" t="s">
        <v>9195</v>
      </c>
      <c r="J163" s="125" t="str">
        <f t="shared" si="4"/>
        <v>SilverBoliden Ronnskar</v>
      </c>
      <c r="K163" s="125" t="str">
        <f t="shared" si="5"/>
        <v>SilverBoliden Ronnskar</v>
      </c>
    </row>
    <row r="164" spans="1:11">
      <c r="A164" s="125" t="s">
        <v>12489</v>
      </c>
      <c r="B164" s="125" t="s">
        <v>12750</v>
      </c>
      <c r="C164" s="125" t="s">
        <v>12750</v>
      </c>
      <c r="D164" s="241" t="s">
        <v>1197</v>
      </c>
      <c r="E164" s="241" t="s">
        <v>12888</v>
      </c>
      <c r="F164" s="237" t="s">
        <v>12368</v>
      </c>
      <c r="H164" s="237" t="s">
        <v>12752</v>
      </c>
      <c r="I164" s="125" t="s">
        <v>4068</v>
      </c>
      <c r="J164" s="125" t="str">
        <f t="shared" si="4"/>
        <v>SilverBritannia Refined Metals Ltd. (BRM)</v>
      </c>
      <c r="K164" s="125" t="str">
        <f t="shared" si="5"/>
        <v>SilverBritannia Refined Metals Ltd. (BRM)</v>
      </c>
    </row>
    <row r="165" spans="1:11">
      <c r="A165" s="125" t="s">
        <v>12489</v>
      </c>
      <c r="B165" s="125" t="s">
        <v>12889</v>
      </c>
      <c r="C165" s="125" t="s">
        <v>12889</v>
      </c>
      <c r="D165" s="241" t="s">
        <v>794</v>
      </c>
      <c r="E165" s="241" t="s">
        <v>12890</v>
      </c>
      <c r="F165" s="237" t="s">
        <v>12368</v>
      </c>
      <c r="H165" s="237" t="s">
        <v>12891</v>
      </c>
      <c r="I165" s="125" t="s">
        <v>2118</v>
      </c>
      <c r="J165" s="125" t="str">
        <f t="shared" si="4"/>
        <v>SilverCoimpa Industrial LTDA</v>
      </c>
      <c r="K165" s="125" t="str">
        <f t="shared" si="5"/>
        <v>SilverCoimpa Industrial LTDA</v>
      </c>
    </row>
    <row r="166" spans="1:11">
      <c r="A166" s="125" t="s">
        <v>12489</v>
      </c>
      <c r="B166" s="125" t="s">
        <v>12492</v>
      </c>
      <c r="C166" s="125" t="s">
        <v>12492</v>
      </c>
      <c r="D166" s="241" t="s">
        <v>784</v>
      </c>
      <c r="E166" s="241" t="s">
        <v>12493</v>
      </c>
      <c r="F166" s="237" t="s">
        <v>12368</v>
      </c>
      <c r="H166" s="237" t="s">
        <v>2102</v>
      </c>
      <c r="I166" s="125" t="s">
        <v>12494</v>
      </c>
      <c r="J166" s="125" t="str">
        <f t="shared" si="4"/>
        <v>SilverEmpresa Minera Manquiri S.A.</v>
      </c>
      <c r="K166" s="125" t="str">
        <f t="shared" si="5"/>
        <v>SilverEmpresa Minera Manquiri S.A.</v>
      </c>
    </row>
    <row r="167" spans="1:11">
      <c r="A167" s="125" t="s">
        <v>12489</v>
      </c>
      <c r="B167" s="125" t="s">
        <v>12869</v>
      </c>
      <c r="C167" s="125" t="s">
        <v>12869</v>
      </c>
      <c r="D167" s="241" t="s">
        <v>1061</v>
      </c>
      <c r="E167" s="241" t="s">
        <v>12892</v>
      </c>
      <c r="F167" s="237" t="s">
        <v>12368</v>
      </c>
      <c r="H167" s="237" t="s">
        <v>12871</v>
      </c>
      <c r="I167" s="125" t="s">
        <v>11953</v>
      </c>
      <c r="J167" s="125" t="str">
        <f t="shared" si="4"/>
        <v>SilverGlencore Nikkelverk AS</v>
      </c>
      <c r="K167" s="125" t="str">
        <f t="shared" si="5"/>
        <v>SilverGlencore Nikkelverk AS</v>
      </c>
    </row>
    <row r="168" spans="1:11">
      <c r="A168" s="125" t="s">
        <v>12489</v>
      </c>
      <c r="B168" s="125" t="s">
        <v>12465</v>
      </c>
      <c r="C168" s="125" t="s">
        <v>12465</v>
      </c>
      <c r="D168" s="241" t="s">
        <v>1141</v>
      </c>
      <c r="E168" s="241" t="s">
        <v>12495</v>
      </c>
      <c r="F168" s="237" t="s">
        <v>12368</v>
      </c>
      <c r="H168" s="237" t="s">
        <v>12376</v>
      </c>
      <c r="I168" s="125" t="s">
        <v>11307</v>
      </c>
      <c r="J168" s="125" t="str">
        <f t="shared" si="4"/>
        <v>SilverImpala Platinum - Platinum Metals Refinery (PMR)</v>
      </c>
      <c r="K168" s="125" t="str">
        <f t="shared" si="5"/>
        <v>SilverImpala Platinum - Platinum Metals Refinery (PMR)</v>
      </c>
    </row>
    <row r="169" spans="1:11">
      <c r="A169" s="125" t="s">
        <v>12489</v>
      </c>
      <c r="B169" s="125" t="s">
        <v>12763</v>
      </c>
      <c r="C169" s="125" t="s">
        <v>12764</v>
      </c>
      <c r="D169" s="241" t="s">
        <v>961</v>
      </c>
      <c r="E169" s="241" t="s">
        <v>12893</v>
      </c>
      <c r="F169" s="237" t="s">
        <v>12368</v>
      </c>
      <c r="H169" s="237" t="s">
        <v>12766</v>
      </c>
      <c r="I169" s="125" t="s">
        <v>12767</v>
      </c>
      <c r="J169" s="125" t="str">
        <f t="shared" si="4"/>
        <v>SilverKazzinc</v>
      </c>
      <c r="K169" s="125" t="str">
        <f t="shared" si="5"/>
        <v>SilverKazzinc</v>
      </c>
    </row>
    <row r="170" spans="1:11">
      <c r="A170" s="125" t="s">
        <v>12489</v>
      </c>
      <c r="B170" s="125" t="s">
        <v>12764</v>
      </c>
      <c r="C170" s="125" t="s">
        <v>12764</v>
      </c>
      <c r="D170" s="241" t="s">
        <v>961</v>
      </c>
      <c r="E170" s="241" t="s">
        <v>12893</v>
      </c>
      <c r="F170" s="237" t="s">
        <v>12368</v>
      </c>
      <c r="H170" s="237" t="s">
        <v>12766</v>
      </c>
      <c r="I170" s="125" t="s">
        <v>12767</v>
      </c>
      <c r="J170" s="125" t="str">
        <f t="shared" si="4"/>
        <v>SilverKazzinc Ltd</v>
      </c>
      <c r="K170" s="125" t="str">
        <f t="shared" si="5"/>
        <v>SilverKazzinc Ltd</v>
      </c>
    </row>
    <row r="171" spans="1:11">
      <c r="A171" s="125" t="s">
        <v>12489</v>
      </c>
      <c r="B171" s="125" t="s">
        <v>12768</v>
      </c>
      <c r="C171" s="125" t="s">
        <v>12768</v>
      </c>
      <c r="D171" s="241" t="s">
        <v>1083</v>
      </c>
      <c r="E171" s="241" t="s">
        <v>12894</v>
      </c>
      <c r="F171" s="237" t="s">
        <v>12368</v>
      </c>
      <c r="H171" s="237" t="s">
        <v>12770</v>
      </c>
      <c r="I171" s="125" t="s">
        <v>12771</v>
      </c>
      <c r="J171" s="125" t="str">
        <f t="shared" si="4"/>
        <v>SilverKGHM Polska Miedz S.A. Oddzial Huta Miedzi, Glogow</v>
      </c>
      <c r="K171" s="125" t="str">
        <f t="shared" si="5"/>
        <v>SilverKGHM Polska Miedz S.A. Oddzial Huta Miedzi, Glogow</v>
      </c>
    </row>
    <row r="172" spans="1:11">
      <c r="A172" s="125" t="s">
        <v>12489</v>
      </c>
      <c r="B172" s="125" t="s">
        <v>12382</v>
      </c>
      <c r="C172" s="125" t="s">
        <v>12382</v>
      </c>
      <c r="D172" s="241" t="s">
        <v>968</v>
      </c>
      <c r="E172" s="241" t="s">
        <v>12496</v>
      </c>
      <c r="F172" s="237" t="s">
        <v>12368</v>
      </c>
      <c r="H172" s="237" t="s">
        <v>12383</v>
      </c>
      <c r="I172" s="125" t="s">
        <v>5926</v>
      </c>
      <c r="J172" s="125" t="str">
        <f t="shared" si="4"/>
        <v>SilverLS MnM Inc.</v>
      </c>
      <c r="K172" s="125" t="str">
        <f t="shared" si="5"/>
        <v>SilverLS MnM Inc.</v>
      </c>
    </row>
    <row r="173" spans="1:11">
      <c r="A173" s="125" t="s">
        <v>12489</v>
      </c>
      <c r="B173" s="125" t="s">
        <v>12895</v>
      </c>
      <c r="C173" s="125" t="s">
        <v>12895</v>
      </c>
      <c r="D173" s="241" t="s">
        <v>955</v>
      </c>
      <c r="E173" s="241" t="s">
        <v>12896</v>
      </c>
      <c r="F173" s="237" t="s">
        <v>12368</v>
      </c>
      <c r="H173" s="237" t="s">
        <v>12897</v>
      </c>
      <c r="I173" s="125" t="s">
        <v>5600</v>
      </c>
      <c r="J173" s="125" t="str">
        <f t="shared" si="4"/>
        <v>SilverNaoshima Smelter &amp; Refinery</v>
      </c>
      <c r="K173" s="125" t="str">
        <f t="shared" si="5"/>
        <v>SilverNaoshima Smelter &amp; Refinery</v>
      </c>
    </row>
    <row r="174" spans="1:11">
      <c r="A174" s="125" t="s">
        <v>12489</v>
      </c>
      <c r="B174" s="125" t="s">
        <v>12775</v>
      </c>
      <c r="C174" s="125" t="s">
        <v>12775</v>
      </c>
      <c r="D174" s="241" t="s">
        <v>898</v>
      </c>
      <c r="E174" s="241" t="s">
        <v>12898</v>
      </c>
      <c r="F174" s="237" t="s">
        <v>12368</v>
      </c>
      <c r="H174" s="237" t="s">
        <v>12777</v>
      </c>
      <c r="I174" s="125" t="s">
        <v>12777</v>
      </c>
      <c r="J174" s="125" t="str">
        <f t="shared" si="4"/>
        <v>SilverNordenham Metall GmbH</v>
      </c>
      <c r="K174" s="125" t="str">
        <f t="shared" si="5"/>
        <v>SilverNordenham Metall GmbH</v>
      </c>
    </row>
    <row r="175" spans="1:11">
      <c r="A175" s="125" t="s">
        <v>12489</v>
      </c>
      <c r="B175" s="125" t="s">
        <v>12477</v>
      </c>
      <c r="C175" s="125" t="s">
        <v>12477</v>
      </c>
      <c r="D175" s="241" t="s">
        <v>884</v>
      </c>
      <c r="E175" s="241" t="s">
        <v>12497</v>
      </c>
      <c r="F175" s="237" t="s">
        <v>12368</v>
      </c>
      <c r="H175" s="237" t="s">
        <v>12479</v>
      </c>
      <c r="I175" s="125" t="s">
        <v>3730</v>
      </c>
      <c r="J175" s="125" t="str">
        <f t="shared" si="4"/>
        <v>SilverSAAMP</v>
      </c>
      <c r="K175" s="125" t="str">
        <f t="shared" si="5"/>
        <v>SilverSAAMP</v>
      </c>
    </row>
    <row r="176" spans="1:11">
      <c r="A176" s="125" t="s">
        <v>12489</v>
      </c>
      <c r="B176" s="125" t="s">
        <v>12498</v>
      </c>
      <c r="C176" s="125" t="s">
        <v>12498</v>
      </c>
      <c r="D176" s="241" t="s">
        <v>1195</v>
      </c>
      <c r="E176" s="241" t="s">
        <v>12499</v>
      </c>
      <c r="F176" s="237" t="s">
        <v>12368</v>
      </c>
      <c r="H176" s="237" t="s">
        <v>12500</v>
      </c>
      <c r="I176" s="125" t="s">
        <v>1254</v>
      </c>
      <c r="J176" s="125" t="str">
        <f t="shared" si="4"/>
        <v>SilverSAM Precious Metals FZ-LLC</v>
      </c>
      <c r="K176" s="125" t="str">
        <f t="shared" si="5"/>
        <v>SilverSAM Precious Metals FZ-LLC</v>
      </c>
    </row>
    <row r="177" spans="1:11">
      <c r="A177" s="125" t="s">
        <v>12489</v>
      </c>
      <c r="B177" s="125" t="s">
        <v>12501</v>
      </c>
      <c r="C177" s="125" t="s">
        <v>12502</v>
      </c>
      <c r="D177" s="241" t="s">
        <v>968</v>
      </c>
      <c r="E177" s="241" t="s">
        <v>12503</v>
      </c>
      <c r="F177" s="237" t="s">
        <v>12368</v>
      </c>
      <c r="H177" s="237" t="s">
        <v>12504</v>
      </c>
      <c r="I177" s="125" t="s">
        <v>5939</v>
      </c>
      <c r="J177" s="125" t="str">
        <f t="shared" si="4"/>
        <v>SilverYoung Poong Seokpo Smelter</v>
      </c>
      <c r="K177" s="125" t="str">
        <f t="shared" si="5"/>
        <v>SilverYoung Poong Seokpo Smelter</v>
      </c>
    </row>
    <row r="178" spans="1:11">
      <c r="A178" s="125" t="s">
        <v>12489</v>
      </c>
      <c r="B178" s="125" t="s">
        <v>12502</v>
      </c>
      <c r="C178" s="125" t="s">
        <v>12502</v>
      </c>
      <c r="D178" s="241" t="s">
        <v>968</v>
      </c>
      <c r="E178" s="241" t="s">
        <v>12503</v>
      </c>
      <c r="F178" s="237" t="s">
        <v>12368</v>
      </c>
      <c r="H178" s="237" t="s">
        <v>12504</v>
      </c>
      <c r="I178" s="125" t="s">
        <v>5939</v>
      </c>
      <c r="J178" s="125" t="str">
        <f t="shared" si="4"/>
        <v>SilverYoung Poong Sukpo Smelter</v>
      </c>
      <c r="K178" s="125" t="str">
        <f t="shared" si="5"/>
        <v>SilverYoung Poong Sukpo Smelter</v>
      </c>
    </row>
    <row r="179" spans="1:11">
      <c r="A179" s="125" t="s">
        <v>12489</v>
      </c>
      <c r="B179" s="125" t="s">
        <v>12378</v>
      </c>
      <c r="D179" s="241"/>
      <c r="E179" s="241"/>
      <c r="H179" s="237"/>
      <c r="I179" s="241"/>
      <c r="J179" s="125" t="str">
        <f t="shared" si="4"/>
        <v>SilverSmelter not listed</v>
      </c>
      <c r="K179" s="125" t="str">
        <f t="shared" si="5"/>
        <v>SilverSmelter not listed</v>
      </c>
    </row>
    <row r="180" spans="1:11">
      <c r="A180" s="125" t="s">
        <v>12489</v>
      </c>
      <c r="B180" s="125" t="s">
        <v>12379</v>
      </c>
      <c r="C180" s="125" t="s">
        <v>8</v>
      </c>
      <c r="D180" s="241"/>
      <c r="E180" s="241"/>
      <c r="H180" s="237"/>
      <c r="I180" s="241"/>
      <c r="J180" s="125" t="str">
        <f t="shared" si="4"/>
        <v>SilverSmelter not yet identified</v>
      </c>
      <c r="K180" s="125" t="str">
        <f t="shared" si="5"/>
        <v>SilverSmelter not yet identified</v>
      </c>
    </row>
    <row r="181" spans="1:11">
      <c r="A181" s="125" t="s">
        <v>12505</v>
      </c>
      <c r="B181" s="125" t="s">
        <v>12386</v>
      </c>
      <c r="C181" s="125" t="s">
        <v>12386</v>
      </c>
      <c r="D181" s="241" t="s">
        <v>752</v>
      </c>
      <c r="E181" s="241" t="s">
        <v>12506</v>
      </c>
      <c r="F181" s="237" t="s">
        <v>12368</v>
      </c>
      <c r="H181" s="237" t="s">
        <v>12507</v>
      </c>
      <c r="I181" s="241" t="s">
        <v>1441</v>
      </c>
      <c r="J181" s="125" t="str">
        <f t="shared" si="4"/>
        <v>Soda AshArcadium Lithium (Fenix)</v>
      </c>
      <c r="K181" s="125" t="str">
        <f t="shared" si="5"/>
        <v>Soda AshArcadium Lithium (Fenix)</v>
      </c>
    </row>
    <row r="182" spans="1:11">
      <c r="A182" s="125" t="s">
        <v>12505</v>
      </c>
      <c r="B182" s="125" t="s">
        <v>12390</v>
      </c>
      <c r="C182" s="125" t="s">
        <v>12386</v>
      </c>
      <c r="D182" s="241" t="s">
        <v>752</v>
      </c>
      <c r="E182" s="241" t="s">
        <v>12506</v>
      </c>
      <c r="F182" s="237" t="s">
        <v>12368</v>
      </c>
      <c r="H182" s="237" t="s">
        <v>12507</v>
      </c>
      <c r="I182" s="241" t="s">
        <v>1441</v>
      </c>
      <c r="J182" s="125" t="str">
        <f t="shared" si="4"/>
        <v>Soda AshLivent (Fenix)</v>
      </c>
      <c r="K182" s="125" t="str">
        <f t="shared" si="5"/>
        <v>Soda AshLivent (Fenix)</v>
      </c>
    </row>
    <row r="183" spans="1:11">
      <c r="A183" s="125" t="s">
        <v>12505</v>
      </c>
      <c r="B183" s="125" t="s">
        <v>12392</v>
      </c>
      <c r="C183" s="125" t="s">
        <v>12386</v>
      </c>
      <c r="D183" s="241" t="s">
        <v>752</v>
      </c>
      <c r="E183" s="241" t="s">
        <v>12506</v>
      </c>
      <c r="F183" s="237" t="s">
        <v>12368</v>
      </c>
      <c r="H183" s="237" t="s">
        <v>12507</v>
      </c>
      <c r="I183" s="241" t="s">
        <v>1441</v>
      </c>
      <c r="J183" s="125" t="str">
        <f t="shared" si="4"/>
        <v>Soda AshLivent Corporation (Fenix)</v>
      </c>
      <c r="K183" s="125" t="str">
        <f t="shared" si="5"/>
        <v>Soda AshLivent Corporation (Fenix)</v>
      </c>
    </row>
    <row r="184" spans="1:11">
      <c r="A184" s="125" t="s">
        <v>12505</v>
      </c>
      <c r="B184" s="125" t="s">
        <v>12378</v>
      </c>
      <c r="D184" s="241"/>
      <c r="E184" s="241"/>
      <c r="H184" s="237"/>
      <c r="I184" s="241"/>
      <c r="J184" s="125" t="str">
        <f t="shared" si="4"/>
        <v>Soda AshSmelter not listed</v>
      </c>
      <c r="K184" s="125" t="str">
        <f t="shared" si="5"/>
        <v>Soda AshSmelter not listed</v>
      </c>
    </row>
    <row r="185" spans="1:11">
      <c r="A185" s="125" t="s">
        <v>12505</v>
      </c>
      <c r="B185" s="125" t="s">
        <v>12379</v>
      </c>
      <c r="C185" s="125" t="s">
        <v>8</v>
      </c>
      <c r="D185" s="241"/>
      <c r="E185" s="241"/>
      <c r="H185" s="237"/>
      <c r="I185" s="241"/>
      <c r="J185" s="125" t="str">
        <f t="shared" si="4"/>
        <v>Soda AshSmelter not yet identified</v>
      </c>
      <c r="K185" s="125" t="str">
        <f t="shared" si="5"/>
        <v>Soda AshSmelter not yet identified</v>
      </c>
    </row>
    <row r="186" spans="1:11">
      <c r="A186" s="125" t="s">
        <v>12899</v>
      </c>
      <c r="B186" s="125" t="s">
        <v>12737</v>
      </c>
      <c r="C186" s="125" t="s">
        <v>12737</v>
      </c>
      <c r="D186" s="241" t="s">
        <v>898</v>
      </c>
      <c r="E186" s="241" t="s">
        <v>12900</v>
      </c>
      <c r="F186" s="237" t="s">
        <v>12368</v>
      </c>
      <c r="H186" s="237" t="s">
        <v>3078</v>
      </c>
      <c r="I186" s="125" t="s">
        <v>3078</v>
      </c>
      <c r="J186" s="125" t="str">
        <f t="shared" si="4"/>
        <v>TelluriumAurubis AG, Hamburg</v>
      </c>
      <c r="K186" s="125" t="str">
        <f t="shared" si="5"/>
        <v>TelluriumAurubis AG, Hamburg</v>
      </c>
    </row>
    <row r="187" spans="1:11">
      <c r="A187" s="125" t="s">
        <v>12899</v>
      </c>
      <c r="B187" s="125" t="s">
        <v>12739</v>
      </c>
      <c r="C187" s="125" t="s">
        <v>12737</v>
      </c>
      <c r="D187" s="241" t="s">
        <v>898</v>
      </c>
      <c r="E187" s="241" t="s">
        <v>12900</v>
      </c>
      <c r="F187" s="237" t="s">
        <v>12368</v>
      </c>
      <c r="H187" s="237" t="s">
        <v>3078</v>
      </c>
      <c r="I187" s="125" t="s">
        <v>3078</v>
      </c>
      <c r="J187" s="125" t="str">
        <f t="shared" si="4"/>
        <v>TelluriumAurubis Hamburg</v>
      </c>
      <c r="K187" s="125" t="str">
        <f t="shared" si="5"/>
        <v>TelluriumAurubis Hamburg</v>
      </c>
    </row>
    <row r="188" spans="1:11">
      <c r="A188" s="125" t="s">
        <v>12899</v>
      </c>
      <c r="B188" s="125" t="s">
        <v>12740</v>
      </c>
      <c r="C188" s="125" t="s">
        <v>12737</v>
      </c>
      <c r="D188" s="241" t="s">
        <v>898</v>
      </c>
      <c r="E188" s="241" t="s">
        <v>12900</v>
      </c>
      <c r="F188" s="237" t="s">
        <v>12368</v>
      </c>
      <c r="H188" s="237" t="s">
        <v>3078</v>
      </c>
      <c r="I188" s="125" t="s">
        <v>3078</v>
      </c>
      <c r="J188" s="125" t="str">
        <f t="shared" si="4"/>
        <v>TelluriumAurubis Hamburg AG</v>
      </c>
      <c r="K188" s="125" t="str">
        <f t="shared" si="5"/>
        <v>TelluriumAurubis Hamburg AG</v>
      </c>
    </row>
    <row r="189" spans="1:11">
      <c r="A189" s="125" t="s">
        <v>12899</v>
      </c>
      <c r="B189" s="125" t="s">
        <v>12753</v>
      </c>
      <c r="C189" s="125" t="s">
        <v>12754</v>
      </c>
      <c r="D189" s="241" t="s">
        <v>1201</v>
      </c>
      <c r="E189" s="241" t="s">
        <v>12901</v>
      </c>
      <c r="F189" s="237" t="s">
        <v>12368</v>
      </c>
      <c r="H189" s="237" t="s">
        <v>12753</v>
      </c>
      <c r="I189" s="125" t="s">
        <v>10951</v>
      </c>
      <c r="J189" s="125" t="str">
        <f t="shared" si="4"/>
        <v>TelluriumEl Paso</v>
      </c>
      <c r="K189" s="125" t="str">
        <f t="shared" si="5"/>
        <v>TelluriumEl Paso</v>
      </c>
    </row>
    <row r="190" spans="1:11">
      <c r="A190" s="125" t="s">
        <v>12899</v>
      </c>
      <c r="B190" s="125" t="s">
        <v>12756</v>
      </c>
      <c r="C190" s="125" t="s">
        <v>12754</v>
      </c>
      <c r="D190" s="241" t="s">
        <v>1201</v>
      </c>
      <c r="E190" s="241" t="s">
        <v>12901</v>
      </c>
      <c r="F190" s="237" t="s">
        <v>12368</v>
      </c>
      <c r="H190" s="237" t="s">
        <v>12753</v>
      </c>
      <c r="I190" s="125" t="s">
        <v>10951</v>
      </c>
      <c r="J190" s="125" t="str">
        <f t="shared" si="4"/>
        <v>TelluriumEl Paso (refinery)</v>
      </c>
      <c r="K190" s="125" t="str">
        <f t="shared" si="5"/>
        <v>TelluriumEl Paso (refinery)</v>
      </c>
    </row>
    <row r="191" spans="1:11">
      <c r="A191" s="125" t="s">
        <v>12899</v>
      </c>
      <c r="B191" s="125" t="s">
        <v>12754</v>
      </c>
      <c r="C191" s="125" t="s">
        <v>12754</v>
      </c>
      <c r="D191" s="241" t="s">
        <v>1201</v>
      </c>
      <c r="E191" s="241" t="s">
        <v>12901</v>
      </c>
      <c r="F191" s="237" t="s">
        <v>12368</v>
      </c>
      <c r="H191" s="237" t="s">
        <v>12753</v>
      </c>
      <c r="I191" s="125" t="s">
        <v>10951</v>
      </c>
      <c r="J191" s="125" t="str">
        <f t="shared" si="4"/>
        <v>TelluriumFreeport-McMoRan Inc. (El Paso)</v>
      </c>
      <c r="K191" s="125" t="str">
        <f t="shared" si="5"/>
        <v>TelluriumFreeport-McMoRan Inc. (El Paso)</v>
      </c>
    </row>
    <row r="192" spans="1:11">
      <c r="A192" s="125" t="s">
        <v>12899</v>
      </c>
      <c r="B192" s="125" t="s">
        <v>12378</v>
      </c>
      <c r="D192" s="241"/>
      <c r="E192" s="241"/>
      <c r="H192" s="237"/>
      <c r="I192" s="241"/>
      <c r="J192" s="125" t="str">
        <f t="shared" si="4"/>
        <v>TelluriumSmelter not listed</v>
      </c>
      <c r="K192" s="125" t="str">
        <f t="shared" si="5"/>
        <v>TelluriumSmelter not listed</v>
      </c>
    </row>
    <row r="193" spans="1:11">
      <c r="A193" s="125" t="s">
        <v>12899</v>
      </c>
      <c r="B193" s="125" t="s">
        <v>12379</v>
      </c>
      <c r="C193" s="125" t="s">
        <v>8</v>
      </c>
      <c r="D193" s="241"/>
      <c r="E193" s="241"/>
      <c r="H193" s="237"/>
      <c r="I193" s="241"/>
      <c r="J193" s="125" t="str">
        <f t="shared" si="4"/>
        <v>TelluriumSmelter not yet identified</v>
      </c>
      <c r="K193" s="125" t="str">
        <f t="shared" si="5"/>
        <v>TelluriumSmelter not yet identified</v>
      </c>
    </row>
    <row r="194" spans="1:11">
      <c r="A194" s="125" t="s">
        <v>12508</v>
      </c>
      <c r="B194" s="125" t="s">
        <v>12902</v>
      </c>
      <c r="C194" s="125" t="s">
        <v>12902</v>
      </c>
      <c r="D194" s="241" t="s">
        <v>955</v>
      </c>
      <c r="E194" s="241" t="s">
        <v>12903</v>
      </c>
      <c r="F194" s="237" t="s">
        <v>12368</v>
      </c>
      <c r="H194" s="237" t="s">
        <v>12904</v>
      </c>
      <c r="I194" s="125" t="s">
        <v>5518</v>
      </c>
      <c r="J194" s="125" t="str">
        <f t="shared" si="4"/>
        <v>ZincAkita Zinc Co., Ltd.</v>
      </c>
      <c r="K194" s="125" t="str">
        <f t="shared" si="5"/>
        <v>ZincAkita Zinc Co., Ltd.</v>
      </c>
    </row>
    <row r="195" spans="1:11">
      <c r="A195" s="125" t="s">
        <v>12508</v>
      </c>
      <c r="B195" s="125" t="s">
        <v>12905</v>
      </c>
      <c r="C195" s="125" t="s">
        <v>12905</v>
      </c>
      <c r="D195" s="241" t="s">
        <v>955</v>
      </c>
      <c r="E195" s="241" t="s">
        <v>12906</v>
      </c>
      <c r="F195" s="237" t="s">
        <v>12368</v>
      </c>
      <c r="H195" s="237" t="s">
        <v>12907</v>
      </c>
      <c r="I195" s="125" t="s">
        <v>5530</v>
      </c>
      <c r="J195" s="125" t="str">
        <f t="shared" si="4"/>
        <v>ZincAnnaka Smelter and Refinery</v>
      </c>
      <c r="K195" s="125" t="str">
        <f t="shared" si="5"/>
        <v>ZincAnnaka Smelter and Refinery</v>
      </c>
    </row>
    <row r="196" spans="1:11">
      <c r="A196" s="125" t="s">
        <v>12508</v>
      </c>
      <c r="B196" s="125" t="s">
        <v>12908</v>
      </c>
      <c r="C196" s="125" t="s">
        <v>12908</v>
      </c>
      <c r="D196" s="241" t="s">
        <v>1147</v>
      </c>
      <c r="E196" s="241" t="s">
        <v>12909</v>
      </c>
      <c r="F196" s="237" t="s">
        <v>12368</v>
      </c>
      <c r="H196" s="237" t="s">
        <v>12910</v>
      </c>
      <c r="I196" s="125" t="s">
        <v>12911</v>
      </c>
      <c r="J196" s="125" t="str">
        <f t="shared" si="4"/>
        <v>ZincAsturiana de Zinc, S.A.U.</v>
      </c>
      <c r="K196" s="125" t="str">
        <f t="shared" si="5"/>
        <v>ZincAsturiana de Zinc, S.A.U.</v>
      </c>
    </row>
    <row r="197" spans="1:11">
      <c r="A197" s="125" t="s">
        <v>12508</v>
      </c>
      <c r="B197" s="125" t="s">
        <v>12912</v>
      </c>
      <c r="C197" s="125" t="s">
        <v>12912</v>
      </c>
      <c r="D197" s="241" t="s">
        <v>898</v>
      </c>
      <c r="E197" s="241" t="s">
        <v>12913</v>
      </c>
      <c r="F197" s="237" t="s">
        <v>12368</v>
      </c>
      <c r="H197" s="237" t="s">
        <v>12914</v>
      </c>
      <c r="I197" s="125" t="s">
        <v>12914</v>
      </c>
      <c r="J197" s="125" t="str">
        <f t="shared" si="4"/>
        <v>ZincAurubis AG, Luenen</v>
      </c>
      <c r="K197" s="125" t="str">
        <f t="shared" si="5"/>
        <v>ZincAurubis AG, Luenen</v>
      </c>
    </row>
    <row r="198" spans="1:11">
      <c r="A198" s="125" t="s">
        <v>12508</v>
      </c>
      <c r="B198" s="125" t="s">
        <v>12915</v>
      </c>
      <c r="C198" s="125" t="s">
        <v>12915</v>
      </c>
      <c r="D198" s="241" t="s">
        <v>774</v>
      </c>
      <c r="E198" s="241" t="s">
        <v>12916</v>
      </c>
      <c r="F198" s="237" t="s">
        <v>12368</v>
      </c>
      <c r="H198" s="237" t="s">
        <v>12917</v>
      </c>
      <c r="I198" s="125" t="s">
        <v>1819</v>
      </c>
      <c r="J198" s="125" t="str">
        <f t="shared" ref="J198:J233" si="6">A198&amp;B198</f>
        <v>ZincAurubis Beerse</v>
      </c>
      <c r="K198" s="125" t="str">
        <f t="shared" ref="K198:K233" si="7">A198&amp;B198</f>
        <v>ZincAurubis Beerse</v>
      </c>
    </row>
    <row r="199" spans="1:11">
      <c r="A199" s="125" t="s">
        <v>12508</v>
      </c>
      <c r="B199" s="125" t="s">
        <v>12918</v>
      </c>
      <c r="C199" s="125" t="s">
        <v>12915</v>
      </c>
      <c r="D199" s="241" t="s">
        <v>774</v>
      </c>
      <c r="E199" s="241" t="s">
        <v>12916</v>
      </c>
      <c r="F199" s="237" t="s">
        <v>12368</v>
      </c>
      <c r="H199" s="237" t="s">
        <v>12917</v>
      </c>
      <c r="I199" s="125" t="s">
        <v>1819</v>
      </c>
      <c r="J199" s="125" t="str">
        <f t="shared" si="6"/>
        <v>ZincAurubis Beerse N.V.</v>
      </c>
      <c r="K199" s="125" t="str">
        <f t="shared" si="7"/>
        <v>ZincAurubis Beerse N.V.</v>
      </c>
    </row>
    <row r="200" spans="1:11">
      <c r="A200" s="125" t="s">
        <v>12508</v>
      </c>
      <c r="B200" s="125" t="s">
        <v>12741</v>
      </c>
      <c r="C200" s="125" t="s">
        <v>12741</v>
      </c>
      <c r="D200" s="125" t="s">
        <v>882</v>
      </c>
      <c r="E200" s="125" t="s">
        <v>12919</v>
      </c>
      <c r="F200" s="237" t="s">
        <v>12368</v>
      </c>
      <c r="H200" s="237" t="s">
        <v>12743</v>
      </c>
      <c r="I200" s="125" t="s">
        <v>3677</v>
      </c>
      <c r="J200" s="125" t="str">
        <f t="shared" si="6"/>
        <v>ZincBoliden Harjavalta Oy</v>
      </c>
      <c r="K200" s="125" t="str">
        <f t="shared" si="7"/>
        <v>ZincBoliden Harjavalta Oy</v>
      </c>
    </row>
    <row r="201" spans="1:11">
      <c r="A201" s="125" t="s">
        <v>12508</v>
      </c>
      <c r="B201" s="125" t="s">
        <v>12744</v>
      </c>
      <c r="C201" s="125" t="s">
        <v>12744</v>
      </c>
      <c r="D201" s="125" t="s">
        <v>882</v>
      </c>
      <c r="E201" s="125" t="s">
        <v>12920</v>
      </c>
      <c r="F201" s="237" t="s">
        <v>12368</v>
      </c>
      <c r="H201" s="237" t="s">
        <v>12746</v>
      </c>
      <c r="I201" s="125" t="s">
        <v>3647</v>
      </c>
      <c r="J201" s="125" t="str">
        <f t="shared" si="6"/>
        <v>ZincBoliden Kokkola Oy</v>
      </c>
      <c r="K201" s="125" t="str">
        <f t="shared" si="7"/>
        <v>ZincBoliden Kokkola Oy</v>
      </c>
    </row>
    <row r="202" spans="1:11" s="259" customFormat="1" hidden="1">
      <c r="A202" s="272" t="s">
        <v>12508</v>
      </c>
      <c r="B202" s="260" t="s">
        <v>12747</v>
      </c>
      <c r="C202" s="260" t="s">
        <v>12747</v>
      </c>
      <c r="D202" s="261" t="s">
        <v>1157</v>
      </c>
      <c r="E202" s="261" t="s">
        <v>12921</v>
      </c>
      <c r="F202" s="237" t="s">
        <v>12368</v>
      </c>
      <c r="H202" s="262" t="s">
        <v>12381</v>
      </c>
      <c r="I202" s="260" t="s">
        <v>9195</v>
      </c>
      <c r="J202" s="125" t="str">
        <f t="shared" si="6"/>
        <v>ZincBoliden Mineral AB (Ronnskar)</v>
      </c>
      <c r="K202" s="125" t="str">
        <f t="shared" si="7"/>
        <v>ZincBoliden Mineral AB (Ronnskar)</v>
      </c>
    </row>
    <row r="203" spans="1:11" s="259" customFormat="1" hidden="1">
      <c r="A203" s="272" t="s">
        <v>12508</v>
      </c>
      <c r="B203" s="260" t="s">
        <v>12922</v>
      </c>
      <c r="C203" s="260" t="s">
        <v>12733</v>
      </c>
      <c r="D203" s="261" t="s">
        <v>1061</v>
      </c>
      <c r="E203" s="261" t="s">
        <v>12923</v>
      </c>
      <c r="F203" s="237" t="s">
        <v>12368</v>
      </c>
      <c r="H203" s="262" t="s">
        <v>12735</v>
      </c>
      <c r="I203" s="260" t="s">
        <v>11955</v>
      </c>
      <c r="J203" s="125" t="str">
        <f t="shared" si="6"/>
        <v>ZincBoliden Odda</v>
      </c>
      <c r="K203" s="125" t="str">
        <f t="shared" si="7"/>
        <v>ZincBoliden Odda</v>
      </c>
    </row>
    <row r="204" spans="1:11" s="259" customFormat="1" hidden="1">
      <c r="A204" s="272" t="s">
        <v>12508</v>
      </c>
      <c r="B204" s="260" t="s">
        <v>12733</v>
      </c>
      <c r="C204" s="260" t="s">
        <v>12733</v>
      </c>
      <c r="D204" s="261" t="s">
        <v>1061</v>
      </c>
      <c r="E204" s="261" t="s">
        <v>12923</v>
      </c>
      <c r="F204" s="237" t="s">
        <v>12368</v>
      </c>
      <c r="H204" s="262" t="s">
        <v>12735</v>
      </c>
      <c r="I204" s="260" t="s">
        <v>11955</v>
      </c>
      <c r="J204" s="125" t="str">
        <f t="shared" si="6"/>
        <v>ZincBoliden Odda AS</v>
      </c>
      <c r="K204" s="125" t="str">
        <f t="shared" si="7"/>
        <v>ZincBoliden Odda AS</v>
      </c>
    </row>
    <row r="205" spans="1:11" s="259" customFormat="1" hidden="1">
      <c r="A205" s="272" t="s">
        <v>12508</v>
      </c>
      <c r="B205" s="260" t="s">
        <v>12380</v>
      </c>
      <c r="C205" s="260" t="s">
        <v>12747</v>
      </c>
      <c r="D205" s="261" t="s">
        <v>1157</v>
      </c>
      <c r="E205" s="261" t="s">
        <v>12921</v>
      </c>
      <c r="F205" s="237" t="s">
        <v>12368</v>
      </c>
      <c r="H205" s="262" t="s">
        <v>12381</v>
      </c>
      <c r="I205" s="260" t="s">
        <v>9195</v>
      </c>
      <c r="J205" s="125" t="str">
        <f t="shared" si="6"/>
        <v>ZincBoliden Ronnskar</v>
      </c>
      <c r="K205" s="125" t="str">
        <f t="shared" si="7"/>
        <v>ZincBoliden Ronnskar</v>
      </c>
    </row>
    <row r="206" spans="1:11" s="259" customFormat="1" hidden="1">
      <c r="A206" s="272" t="s">
        <v>12508</v>
      </c>
      <c r="B206" s="260" t="s">
        <v>12793</v>
      </c>
      <c r="C206" s="260" t="s">
        <v>12794</v>
      </c>
      <c r="D206" s="261" t="s">
        <v>1018</v>
      </c>
      <c r="E206" s="261" t="s">
        <v>12924</v>
      </c>
      <c r="F206" s="237" t="s">
        <v>12368</v>
      </c>
      <c r="H206" s="262" t="s">
        <v>12796</v>
      </c>
      <c r="I206" s="260" t="s">
        <v>7623</v>
      </c>
      <c r="J206" s="125" t="str">
        <f t="shared" si="6"/>
        <v>ZincBuenavista del Cobre (former Cananea)</v>
      </c>
      <c r="K206" s="125" t="str">
        <f t="shared" si="7"/>
        <v>ZincBuenavista del Cobre (former Cananea)</v>
      </c>
    </row>
    <row r="207" spans="1:11" s="259" customFormat="1" hidden="1">
      <c r="A207" s="272" t="s">
        <v>12508</v>
      </c>
      <c r="B207" s="260" t="s">
        <v>12794</v>
      </c>
      <c r="C207" s="260" t="s">
        <v>12794</v>
      </c>
      <c r="D207" s="261" t="s">
        <v>1018</v>
      </c>
      <c r="E207" s="261" t="s">
        <v>12924</v>
      </c>
      <c r="F207" s="237" t="s">
        <v>12368</v>
      </c>
      <c r="H207" s="262" t="s">
        <v>12796</v>
      </c>
      <c r="I207" s="260" t="s">
        <v>7623</v>
      </c>
      <c r="J207" s="125" t="str">
        <f t="shared" si="6"/>
        <v>ZincBuenavista del Cobre S.A.</v>
      </c>
      <c r="K207" s="125" t="str">
        <f t="shared" si="7"/>
        <v>ZincBuenavista del Cobre S.A.</v>
      </c>
    </row>
    <row r="208" spans="1:11" s="259" customFormat="1" hidden="1">
      <c r="A208" s="272" t="s">
        <v>12508</v>
      </c>
      <c r="B208" s="260" t="s">
        <v>12925</v>
      </c>
      <c r="C208" s="260" t="s">
        <v>12925</v>
      </c>
      <c r="D208" s="261" t="s">
        <v>812</v>
      </c>
      <c r="E208" s="261" t="s">
        <v>12926</v>
      </c>
      <c r="F208" s="237" t="s">
        <v>12368</v>
      </c>
      <c r="H208" s="262" t="s">
        <v>12927</v>
      </c>
      <c r="I208" s="260" t="s">
        <v>2376</v>
      </c>
      <c r="J208" s="125" t="str">
        <f t="shared" si="6"/>
        <v>ZincCanadian Electrolytic Zinc Limited</v>
      </c>
      <c r="K208" s="125" t="str">
        <f t="shared" si="7"/>
        <v>ZincCanadian Electrolytic Zinc Limited</v>
      </c>
    </row>
    <row r="209" spans="1:11" s="259" customFormat="1" hidden="1">
      <c r="A209" s="272" t="s">
        <v>12508</v>
      </c>
      <c r="B209" s="260" t="s">
        <v>12372</v>
      </c>
      <c r="C209" s="260" t="s">
        <v>12372</v>
      </c>
      <c r="D209" s="261" t="s">
        <v>1183</v>
      </c>
      <c r="E209" s="261" t="s">
        <v>12509</v>
      </c>
      <c r="F209" s="237" t="s">
        <v>12368</v>
      </c>
      <c r="H209" s="262" t="s">
        <v>10300</v>
      </c>
      <c r="I209" s="260" t="s">
        <v>10300</v>
      </c>
      <c r="J209" s="125" t="str">
        <f t="shared" si="6"/>
        <v>ZincEti Bakir A.S</v>
      </c>
      <c r="K209" s="125" t="str">
        <f t="shared" si="7"/>
        <v>ZincEti Bakir A.S</v>
      </c>
    </row>
    <row r="210" spans="1:11" s="259" customFormat="1" hidden="1">
      <c r="A210" s="272" t="s">
        <v>12508</v>
      </c>
      <c r="B210" s="260" t="s">
        <v>12510</v>
      </c>
      <c r="C210" s="260" t="s">
        <v>12372</v>
      </c>
      <c r="D210" s="261" t="s">
        <v>1183</v>
      </c>
      <c r="E210" s="261" t="s">
        <v>12509</v>
      </c>
      <c r="F210" s="237" t="s">
        <v>12368</v>
      </c>
      <c r="H210" s="262" t="s">
        <v>10300</v>
      </c>
      <c r="I210" s="260" t="s">
        <v>10300</v>
      </c>
      <c r="J210" s="125" t="str">
        <f t="shared" si="6"/>
        <v>ZincEti Bakır A.S</v>
      </c>
      <c r="K210" s="125" t="str">
        <f t="shared" si="7"/>
        <v>ZincEti Bakır A.S</v>
      </c>
    </row>
    <row r="211" spans="1:11" s="259" customFormat="1" hidden="1">
      <c r="A211" s="272" t="s">
        <v>12508</v>
      </c>
      <c r="B211" s="260" t="s">
        <v>12511</v>
      </c>
      <c r="C211" s="260" t="s">
        <v>12372</v>
      </c>
      <c r="D211" s="261" t="s">
        <v>1183</v>
      </c>
      <c r="E211" s="261" t="s">
        <v>12509</v>
      </c>
      <c r="F211" s="237" t="s">
        <v>12368</v>
      </c>
      <c r="H211" s="262" t="s">
        <v>10300</v>
      </c>
      <c r="I211" s="260" t="s">
        <v>10300</v>
      </c>
      <c r="J211" s="125" t="str">
        <f t="shared" si="6"/>
        <v>ZincEti Bakır A.Ş</v>
      </c>
      <c r="K211" s="125" t="str">
        <f t="shared" si="7"/>
        <v>ZincEti Bakır A.Ş</v>
      </c>
    </row>
    <row r="212" spans="1:11" s="259" customFormat="1" hidden="1">
      <c r="A212" s="272" t="s">
        <v>12508</v>
      </c>
      <c r="B212" s="260" t="s">
        <v>12928</v>
      </c>
      <c r="C212" s="260" t="s">
        <v>12928</v>
      </c>
      <c r="D212" s="261" t="s">
        <v>955</v>
      </c>
      <c r="E212" s="261" t="s">
        <v>12929</v>
      </c>
      <c r="F212" s="237" t="s">
        <v>12368</v>
      </c>
      <c r="H212" s="262" t="s">
        <v>12930</v>
      </c>
      <c r="I212" s="260" t="s">
        <v>5512</v>
      </c>
      <c r="J212" s="125" t="str">
        <f t="shared" si="6"/>
        <v>ZincHachinohe Smelting Co., Ltd.</v>
      </c>
      <c r="K212" s="125" t="str">
        <f t="shared" si="7"/>
        <v>ZincHachinohe Smelting Co., Ltd.</v>
      </c>
    </row>
    <row r="213" spans="1:11" s="259" customFormat="1" hidden="1">
      <c r="A213" s="272" t="s">
        <v>12508</v>
      </c>
      <c r="B213" s="260" t="s">
        <v>12931</v>
      </c>
      <c r="C213" s="260" t="s">
        <v>12931</v>
      </c>
      <c r="D213" s="261" t="s">
        <v>955</v>
      </c>
      <c r="E213" s="261" t="s">
        <v>12932</v>
      </c>
      <c r="F213" s="237" t="s">
        <v>12368</v>
      </c>
      <c r="H213" s="262" t="s">
        <v>12933</v>
      </c>
      <c r="I213" s="260" t="s">
        <v>5594</v>
      </c>
      <c r="J213" s="125" t="str">
        <f t="shared" si="6"/>
        <v>ZincHikoshima Smelting Co., Ltd.</v>
      </c>
      <c r="K213" s="125" t="str">
        <f t="shared" si="7"/>
        <v>ZincHikoshima Smelting Co., Ltd.</v>
      </c>
    </row>
    <row r="214" spans="1:11" s="259" customFormat="1" hidden="1">
      <c r="A214" s="272" t="s">
        <v>12508</v>
      </c>
      <c r="B214" s="260" t="s">
        <v>12760</v>
      </c>
      <c r="C214" s="260" t="s">
        <v>12760</v>
      </c>
      <c r="D214" s="261" t="s">
        <v>955</v>
      </c>
      <c r="E214" s="261" t="s">
        <v>12934</v>
      </c>
      <c r="F214" s="237" t="s">
        <v>12368</v>
      </c>
      <c r="H214" s="262" t="s">
        <v>12762</v>
      </c>
      <c r="I214" s="260" t="s">
        <v>5557</v>
      </c>
      <c r="J214" s="125" t="str">
        <f t="shared" si="6"/>
        <v>ZincKamioka Mining &amp; Smelting Co., Ltd.</v>
      </c>
      <c r="K214" s="125" t="str">
        <f t="shared" si="7"/>
        <v>ZincKamioka Mining &amp; Smelting Co., Ltd.</v>
      </c>
    </row>
    <row r="215" spans="1:11" s="259" customFormat="1" hidden="1">
      <c r="A215" s="272" t="s">
        <v>12508</v>
      </c>
      <c r="B215" s="260" t="s">
        <v>12763</v>
      </c>
      <c r="C215" s="260" t="s">
        <v>12764</v>
      </c>
      <c r="D215" s="261" t="s">
        <v>961</v>
      </c>
      <c r="E215" s="261" t="s">
        <v>12935</v>
      </c>
      <c r="F215" s="237" t="s">
        <v>12368</v>
      </c>
      <c r="H215" s="262" t="s">
        <v>12766</v>
      </c>
      <c r="I215" s="260" t="s">
        <v>12767</v>
      </c>
      <c r="J215" s="125" t="str">
        <f t="shared" si="6"/>
        <v>ZincKazzinc</v>
      </c>
      <c r="K215" s="125" t="str">
        <f t="shared" si="7"/>
        <v>ZincKazzinc</v>
      </c>
    </row>
    <row r="216" spans="1:11" s="259" customFormat="1" hidden="1">
      <c r="A216" s="272" t="s">
        <v>12508</v>
      </c>
      <c r="B216" s="260" t="s">
        <v>12764</v>
      </c>
      <c r="C216" s="260" t="s">
        <v>12764</v>
      </c>
      <c r="D216" s="261" t="s">
        <v>961</v>
      </c>
      <c r="E216" s="261" t="s">
        <v>12935</v>
      </c>
      <c r="F216" s="237" t="s">
        <v>12368</v>
      </c>
      <c r="H216" s="262" t="s">
        <v>12766</v>
      </c>
      <c r="I216" s="260" t="s">
        <v>12767</v>
      </c>
      <c r="J216" s="125" t="str">
        <f t="shared" si="6"/>
        <v>ZincKazzinc Ltd</v>
      </c>
      <c r="K216" s="125" t="str">
        <f t="shared" si="7"/>
        <v>ZincKazzinc Ltd</v>
      </c>
    </row>
    <row r="217" spans="1:11" s="259" customFormat="1" hidden="1">
      <c r="A217" s="272" t="s">
        <v>12508</v>
      </c>
      <c r="B217" s="260" t="s">
        <v>12936</v>
      </c>
      <c r="C217" s="260" t="s">
        <v>12936</v>
      </c>
      <c r="D217" s="261" t="s">
        <v>1018</v>
      </c>
      <c r="E217" s="261" t="s">
        <v>12937</v>
      </c>
      <c r="F217" s="237" t="s">
        <v>12368</v>
      </c>
      <c r="H217" s="262" t="s">
        <v>12938</v>
      </c>
      <c r="I217" s="260" t="s">
        <v>7621</v>
      </c>
      <c r="J217" s="125" t="str">
        <f t="shared" si="6"/>
        <v>Zinclndustrial Minera Mexico, S.A. de C.V. - Refineria Electrolitica de Zinc</v>
      </c>
      <c r="K217" s="125" t="str">
        <f t="shared" si="7"/>
        <v>Zinclndustrial Minera Mexico, S.A. de C.V. - Refineria Electrolitica de Zinc</v>
      </c>
    </row>
    <row r="218" spans="1:11" s="259" customFormat="1" hidden="1">
      <c r="A218" s="272" t="s">
        <v>12508</v>
      </c>
      <c r="B218" s="260" t="s">
        <v>12939</v>
      </c>
      <c r="C218" s="260" t="s">
        <v>12939</v>
      </c>
      <c r="D218" s="261" t="s">
        <v>1018</v>
      </c>
      <c r="E218" s="261" t="s">
        <v>12940</v>
      </c>
      <c r="F218" s="237" t="s">
        <v>12368</v>
      </c>
      <c r="H218" s="262" t="s">
        <v>12941</v>
      </c>
      <c r="I218" s="260" t="s">
        <v>7623</v>
      </c>
      <c r="J218" s="125" t="str">
        <f t="shared" si="6"/>
        <v>ZincMetalurgica de Cobre S.A. de C.V. (Unidad Planta Metalurgica)</v>
      </c>
      <c r="K218" s="125" t="str">
        <f t="shared" si="7"/>
        <v>ZincMetalurgica de Cobre S.A. de C.V. (Unidad Planta Metalurgica)</v>
      </c>
    </row>
    <row r="219" spans="1:11" s="259" customFormat="1" hidden="1">
      <c r="A219" s="272" t="s">
        <v>12508</v>
      </c>
      <c r="B219" s="260" t="s">
        <v>12846</v>
      </c>
      <c r="C219" s="260" t="s">
        <v>12794</v>
      </c>
      <c r="D219" s="261" t="s">
        <v>1018</v>
      </c>
      <c r="E219" s="261" t="s">
        <v>12924</v>
      </c>
      <c r="F219" s="237" t="s">
        <v>12368</v>
      </c>
      <c r="H219" s="262" t="s">
        <v>12796</v>
      </c>
      <c r="I219" s="260" t="s">
        <v>7623</v>
      </c>
      <c r="J219" s="125" t="str">
        <f t="shared" si="6"/>
        <v>ZincMinera Mexico S.A. de C.V</v>
      </c>
      <c r="K219" s="125" t="str">
        <f t="shared" si="7"/>
        <v>ZincMinera Mexico S.A. de C.V</v>
      </c>
    </row>
    <row r="220" spans="1:11" s="259" customFormat="1" hidden="1">
      <c r="A220" s="272" t="s">
        <v>12508</v>
      </c>
      <c r="B220" s="260" t="s">
        <v>12942</v>
      </c>
      <c r="C220" s="260" t="s">
        <v>12942</v>
      </c>
      <c r="D220" s="261" t="s">
        <v>794</v>
      </c>
      <c r="E220" s="261" t="s">
        <v>12943</v>
      </c>
      <c r="F220" s="237" t="s">
        <v>12368</v>
      </c>
      <c r="H220" s="262" t="s">
        <v>12944</v>
      </c>
      <c r="I220" s="260" t="s">
        <v>2132</v>
      </c>
      <c r="J220" s="125" t="str">
        <f t="shared" si="6"/>
        <v>ZincNexa Recursos Minerais S.A. (Juiz de Fora)</v>
      </c>
      <c r="K220" s="125" t="str">
        <f t="shared" si="7"/>
        <v>ZincNexa Recursos Minerais S.A. (Juiz de Fora)</v>
      </c>
    </row>
    <row r="221" spans="1:11" s="259" customFormat="1" hidden="1">
      <c r="A221" s="272" t="s">
        <v>12508</v>
      </c>
      <c r="B221" s="260" t="s">
        <v>12945</v>
      </c>
      <c r="C221" s="260" t="s">
        <v>12945</v>
      </c>
      <c r="D221" s="261" t="s">
        <v>794</v>
      </c>
      <c r="E221" s="261" t="s">
        <v>12946</v>
      </c>
      <c r="F221" s="237" t="s">
        <v>12368</v>
      </c>
      <c r="H221" s="262" t="s">
        <v>12947</v>
      </c>
      <c r="I221" s="260" t="s">
        <v>2132</v>
      </c>
      <c r="J221" s="125" t="str">
        <f t="shared" si="6"/>
        <v>ZincNexa Recursos Minerais S.A. (Três Marias)</v>
      </c>
      <c r="K221" s="125" t="str">
        <f t="shared" si="7"/>
        <v>ZincNexa Recursos Minerais S.A. (Três Marias)</v>
      </c>
    </row>
    <row r="222" spans="1:11">
      <c r="A222" s="125" t="s">
        <v>12508</v>
      </c>
      <c r="B222" s="125" t="s">
        <v>12948</v>
      </c>
      <c r="C222" s="125" t="s">
        <v>12948</v>
      </c>
      <c r="D222" s="125" t="s">
        <v>1077</v>
      </c>
      <c r="E222" s="125" t="s">
        <v>12949</v>
      </c>
      <c r="F222" s="237" t="s">
        <v>12368</v>
      </c>
      <c r="H222" s="237" t="s">
        <v>12950</v>
      </c>
      <c r="I222" s="125" t="s">
        <v>12950</v>
      </c>
      <c r="J222" s="125" t="str">
        <f t="shared" si="6"/>
        <v>ZincNexa Resources Cajamarquilla S.A.</v>
      </c>
      <c r="K222" s="125" t="str">
        <f t="shared" si="7"/>
        <v>ZincNexa Resources Cajamarquilla S.A.</v>
      </c>
    </row>
    <row r="223" spans="1:11">
      <c r="A223" s="125" t="s">
        <v>12508</v>
      </c>
      <c r="B223" s="125" t="s">
        <v>12951</v>
      </c>
      <c r="C223" s="125" t="s">
        <v>12951</v>
      </c>
      <c r="D223" s="125" t="s">
        <v>774</v>
      </c>
      <c r="E223" s="125" t="s">
        <v>12952</v>
      </c>
      <c r="F223" s="237" t="s">
        <v>12368</v>
      </c>
      <c r="H223" s="237" t="s">
        <v>12953</v>
      </c>
      <c r="I223" s="125" t="s">
        <v>12953</v>
      </c>
      <c r="J223" s="125" t="str">
        <f t="shared" si="6"/>
        <v>ZincNyrstar Belgium NV</v>
      </c>
      <c r="K223" s="125" t="str">
        <f t="shared" si="7"/>
        <v>ZincNyrstar Belgium NV</v>
      </c>
    </row>
    <row r="224" spans="1:11">
      <c r="A224" s="125" t="s">
        <v>12508</v>
      </c>
      <c r="B224" s="125" t="s">
        <v>12954</v>
      </c>
      <c r="C224" s="125" t="s">
        <v>12954</v>
      </c>
      <c r="D224" s="125" t="s">
        <v>1043</v>
      </c>
      <c r="E224" s="125" t="s">
        <v>12955</v>
      </c>
      <c r="F224" s="237" t="s">
        <v>12368</v>
      </c>
      <c r="H224" s="237" t="s">
        <v>12956</v>
      </c>
      <c r="I224" s="125" t="s">
        <v>12956</v>
      </c>
      <c r="J224" s="125" t="str">
        <f t="shared" si="6"/>
        <v>ZincNyrstar Budel BV</v>
      </c>
      <c r="K224" s="125" t="str">
        <f t="shared" si="7"/>
        <v>ZincNyrstar Budel BV</v>
      </c>
    </row>
    <row r="225" spans="1:11">
      <c r="A225" s="125" t="s">
        <v>12508</v>
      </c>
      <c r="B225" s="125" t="s">
        <v>12957</v>
      </c>
      <c r="C225" s="125" t="s">
        <v>12957</v>
      </c>
      <c r="D225" s="125" t="s">
        <v>1201</v>
      </c>
      <c r="E225" s="125" t="s">
        <v>12958</v>
      </c>
      <c r="F225" s="237" t="s">
        <v>12368</v>
      </c>
      <c r="H225" s="237" t="s">
        <v>12959</v>
      </c>
      <c r="I225" s="125" t="s">
        <v>10949</v>
      </c>
      <c r="J225" s="125" t="str">
        <f t="shared" si="6"/>
        <v>ZincNyrstar Clarksville Inc.</v>
      </c>
      <c r="K225" s="125" t="str">
        <f t="shared" si="7"/>
        <v>ZincNyrstar Clarksville Inc.</v>
      </c>
    </row>
    <row r="226" spans="1:11">
      <c r="A226" s="125" t="s">
        <v>12508</v>
      </c>
      <c r="B226" s="125" t="s">
        <v>12960</v>
      </c>
      <c r="C226" s="125" t="s">
        <v>12960</v>
      </c>
      <c r="D226" s="125" t="s">
        <v>758</v>
      </c>
      <c r="E226" s="125" t="s">
        <v>12961</v>
      </c>
      <c r="F226" s="237" t="s">
        <v>12368</v>
      </c>
      <c r="H226" s="237" t="s">
        <v>12962</v>
      </c>
      <c r="I226" s="125" t="s">
        <v>1501</v>
      </c>
      <c r="J226" s="125" t="str">
        <f t="shared" si="6"/>
        <v>ZincNyrstar Hobart PTY Ltd.</v>
      </c>
      <c r="K226" s="125" t="str">
        <f t="shared" si="7"/>
        <v>ZincNyrstar Hobart PTY Ltd.</v>
      </c>
    </row>
    <row r="227" spans="1:11">
      <c r="A227" s="125" t="s">
        <v>12508</v>
      </c>
      <c r="B227" s="125" t="s">
        <v>12855</v>
      </c>
      <c r="C227" s="125" t="s">
        <v>12794</v>
      </c>
      <c r="D227" s="125" t="s">
        <v>1018</v>
      </c>
      <c r="E227" s="125" t="s">
        <v>12924</v>
      </c>
      <c r="F227" s="237" t="s">
        <v>12368</v>
      </c>
      <c r="H227" s="237" t="s">
        <v>12796</v>
      </c>
      <c r="I227" s="125" t="s">
        <v>7623</v>
      </c>
      <c r="J227" s="125" t="str">
        <f t="shared" si="6"/>
        <v>ZincOperadora de Minas e Instalaciones Mineras S.A. de C.V.</v>
      </c>
      <c r="K227" s="125" t="str">
        <f t="shared" si="7"/>
        <v>ZincOperadora de Minas e Instalaciones Mineras S.A. de C.V.</v>
      </c>
    </row>
    <row r="228" spans="1:11">
      <c r="A228" s="125" t="s">
        <v>12508</v>
      </c>
      <c r="B228" s="125" t="s">
        <v>12377</v>
      </c>
      <c r="C228" s="125" t="s">
        <v>12377</v>
      </c>
      <c r="D228" s="125" t="s">
        <v>834</v>
      </c>
      <c r="E228" s="125" t="s">
        <v>12512</v>
      </c>
      <c r="F228" s="237" t="s">
        <v>12368</v>
      </c>
      <c r="H228" s="237" t="s">
        <v>12371</v>
      </c>
      <c r="I228" s="125" t="s">
        <v>2386</v>
      </c>
      <c r="J228" s="125" t="str">
        <f t="shared" si="6"/>
        <v>ZincSociete pour le Traitment du Terril de Lubumbashi (STL)</v>
      </c>
      <c r="K228" s="125" t="str">
        <f t="shared" si="7"/>
        <v>ZincSociete pour le Traitment du Terril de Lubumbashi (STL)</v>
      </c>
    </row>
    <row r="229" spans="1:11">
      <c r="A229" s="125" t="s">
        <v>12508</v>
      </c>
      <c r="B229" s="125" t="s">
        <v>12963</v>
      </c>
      <c r="C229" s="125" t="s">
        <v>12963</v>
      </c>
      <c r="D229" s="125" t="s">
        <v>812</v>
      </c>
      <c r="E229" s="125" t="s">
        <v>12964</v>
      </c>
      <c r="F229" s="237" t="s">
        <v>12368</v>
      </c>
      <c r="H229" s="237" t="s">
        <v>12965</v>
      </c>
      <c r="I229" s="125" t="s">
        <v>2356</v>
      </c>
      <c r="J229" s="125" t="str">
        <f t="shared" si="6"/>
        <v>ZincTrail Operations</v>
      </c>
      <c r="K229" s="125" t="str">
        <f t="shared" si="7"/>
        <v>ZincTrail Operations</v>
      </c>
    </row>
    <row r="230" spans="1:11">
      <c r="A230" s="125" t="s">
        <v>12508</v>
      </c>
      <c r="B230" s="125" t="s">
        <v>12501</v>
      </c>
      <c r="C230" s="125" t="s">
        <v>12502</v>
      </c>
      <c r="D230" s="125" t="s">
        <v>968</v>
      </c>
      <c r="E230" s="125" t="s">
        <v>12513</v>
      </c>
      <c r="F230" s="237" t="s">
        <v>12368</v>
      </c>
      <c r="H230" s="237" t="s">
        <v>12504</v>
      </c>
      <c r="I230" s="125" t="s">
        <v>5939</v>
      </c>
      <c r="J230" s="125" t="str">
        <f t="shared" si="6"/>
        <v>ZincYoung Poong Seokpo Smelter</v>
      </c>
      <c r="K230" s="125" t="str">
        <f t="shared" si="7"/>
        <v>ZincYoung Poong Seokpo Smelter</v>
      </c>
    </row>
    <row r="231" spans="1:11">
      <c r="A231" s="125" t="s">
        <v>12508</v>
      </c>
      <c r="B231" s="125" t="s">
        <v>12502</v>
      </c>
      <c r="C231" s="125" t="s">
        <v>12502</v>
      </c>
      <c r="D231" s="125" t="s">
        <v>968</v>
      </c>
      <c r="E231" s="125" t="s">
        <v>12513</v>
      </c>
      <c r="F231" s="237" t="s">
        <v>12368</v>
      </c>
      <c r="H231" s="237" t="s">
        <v>12504</v>
      </c>
      <c r="I231" s="125" t="s">
        <v>5939</v>
      </c>
      <c r="J231" s="125" t="str">
        <f t="shared" si="6"/>
        <v>ZincYoung Poong Sukpo Smelter</v>
      </c>
      <c r="K231" s="125" t="str">
        <f t="shared" si="7"/>
        <v>ZincYoung Poong Sukpo Smelter</v>
      </c>
    </row>
    <row r="232" spans="1:11">
      <c r="A232" s="125" t="s">
        <v>12508</v>
      </c>
      <c r="B232" s="125" t="s">
        <v>12378</v>
      </c>
      <c r="J232" s="125" t="str">
        <f t="shared" si="6"/>
        <v>ZincSmelter not listed</v>
      </c>
      <c r="K232" s="125" t="str">
        <f t="shared" si="7"/>
        <v>ZincSmelter not listed</v>
      </c>
    </row>
    <row r="233" spans="1:11">
      <c r="A233" s="125" t="s">
        <v>12508</v>
      </c>
      <c r="B233" s="125" t="s">
        <v>12379</v>
      </c>
      <c r="C233" s="125" t="s">
        <v>8</v>
      </c>
      <c r="J233" s="125" t="str">
        <f t="shared" si="6"/>
        <v>ZincSmelter not yet identified</v>
      </c>
      <c r="K233" s="125"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baseColWidth="10" defaultColWidth="10.81640625" defaultRowHeight="13.5"/>
  <cols>
    <col min="1" max="1" width="17.81640625" style="57" customWidth="1"/>
    <col min="2" max="2" width="17.1796875" style="57" customWidth="1"/>
    <col min="3" max="3" width="7.7265625" style="57" customWidth="1"/>
    <col min="4" max="4" width="68.81640625" style="57" customWidth="1"/>
    <col min="5" max="5" width="65.7265625" style="64" customWidth="1"/>
    <col min="6" max="6" width="66.1796875" style="57" customWidth="1"/>
    <col min="7" max="7" width="83.26953125" style="57" customWidth="1"/>
    <col min="8" max="8" width="60.1796875" style="57" customWidth="1"/>
    <col min="9" max="9" width="56.7265625" style="18" customWidth="1"/>
    <col min="10" max="16384" width="10.81640625" style="18"/>
  </cols>
  <sheetData>
    <row r="1" spans="1:9">
      <c r="B1" s="57" t="s">
        <v>14</v>
      </c>
      <c r="C1" s="57" t="s">
        <v>15</v>
      </c>
      <c r="D1" s="57" t="s">
        <v>0</v>
      </c>
      <c r="E1" s="58" t="s">
        <v>16</v>
      </c>
      <c r="F1" s="57" t="s">
        <v>17</v>
      </c>
      <c r="G1" s="57" t="s">
        <v>18</v>
      </c>
      <c r="H1" s="57" t="s">
        <v>19</v>
      </c>
      <c r="I1" s="18" t="s">
        <v>12039</v>
      </c>
    </row>
    <row r="2" spans="1:9" ht="54">
      <c r="A2" s="57" t="str">
        <f>B2&amp;C2</f>
        <v>InstructionsA1</v>
      </c>
      <c r="B2" s="57" t="s">
        <v>20</v>
      </c>
      <c r="C2" s="57" t="s">
        <v>21</v>
      </c>
      <c r="D2" s="57" t="s">
        <v>713</v>
      </c>
      <c r="E2" s="57" t="s">
        <v>22</v>
      </c>
      <c r="F2" s="57" t="s">
        <v>23</v>
      </c>
      <c r="G2" s="57" t="s">
        <v>24</v>
      </c>
      <c r="H2" s="57" t="s">
        <v>25</v>
      </c>
      <c r="I2" s="57" t="s">
        <v>12045</v>
      </c>
    </row>
    <row r="3" spans="1:9">
      <c r="A3" s="57" t="str">
        <f t="shared" ref="A3:A37" si="0">B3&amp;C3</f>
        <v>InstructionsA2</v>
      </c>
      <c r="B3" s="57" t="s">
        <v>20</v>
      </c>
      <c r="C3" s="57" t="s">
        <v>26</v>
      </c>
      <c r="D3" s="57" t="s">
        <v>27</v>
      </c>
      <c r="E3" s="58" t="s">
        <v>28</v>
      </c>
      <c r="F3" s="57" t="s">
        <v>29</v>
      </c>
      <c r="G3" s="57" t="s">
        <v>30</v>
      </c>
      <c r="H3" s="57" t="s">
        <v>27</v>
      </c>
      <c r="I3" s="57" t="s">
        <v>12046</v>
      </c>
    </row>
    <row r="4" spans="1:9" ht="337.5">
      <c r="A4" s="57" t="str">
        <f t="shared" si="0"/>
        <v>InstructionsA3</v>
      </c>
      <c r="B4" s="57" t="s">
        <v>20</v>
      </c>
      <c r="C4" s="57" t="s">
        <v>31</v>
      </c>
      <c r="D4" s="57" t="s">
        <v>12011</v>
      </c>
      <c r="E4" s="59" t="s">
        <v>12041</v>
      </c>
      <c r="F4" s="57" t="s">
        <v>12042</v>
      </c>
      <c r="G4" s="57" t="s">
        <v>12043</v>
      </c>
      <c r="H4" s="57" t="s">
        <v>12044</v>
      </c>
      <c r="I4" s="57" t="s">
        <v>12047</v>
      </c>
    </row>
    <row r="5" spans="1:9" ht="365.25" customHeight="1">
      <c r="A5" s="57" t="str">
        <f t="shared" si="0"/>
        <v>InstructionsA4</v>
      </c>
      <c r="B5" s="57" t="s">
        <v>20</v>
      </c>
      <c r="C5" s="57" t="s">
        <v>32</v>
      </c>
      <c r="D5" s="57" t="s">
        <v>33</v>
      </c>
      <c r="E5" s="57" t="s">
        <v>34</v>
      </c>
      <c r="F5" s="57" t="s">
        <v>35</v>
      </c>
      <c r="G5" s="57" t="s">
        <v>36</v>
      </c>
      <c r="H5" s="57" t="s">
        <v>37</v>
      </c>
      <c r="I5" s="57" t="s">
        <v>33</v>
      </c>
    </row>
    <row r="6" spans="1:9" ht="40.5">
      <c r="A6" s="57" t="str">
        <f t="shared" si="0"/>
        <v>InstructionsA5</v>
      </c>
      <c r="B6" s="57" t="s">
        <v>20</v>
      </c>
      <c r="C6" s="57" t="s">
        <v>714</v>
      </c>
      <c r="D6" s="57" t="s">
        <v>12066</v>
      </c>
      <c r="E6" s="58" t="s">
        <v>11398</v>
      </c>
      <c r="F6" s="57" t="s">
        <v>11399</v>
      </c>
      <c r="G6" s="57" t="s">
        <v>11400</v>
      </c>
      <c r="H6" s="57" t="s">
        <v>11401</v>
      </c>
      <c r="I6" s="57" t="s">
        <v>12048</v>
      </c>
    </row>
    <row r="7" spans="1:9" ht="27">
      <c r="A7" s="57" t="str">
        <f t="shared" si="0"/>
        <v>InstructionsA6</v>
      </c>
      <c r="B7" s="57" t="s">
        <v>20</v>
      </c>
      <c r="C7" s="57" t="s">
        <v>38</v>
      </c>
      <c r="D7" s="57" t="s">
        <v>40</v>
      </c>
      <c r="E7" s="58" t="s">
        <v>41</v>
      </c>
      <c r="F7" s="57" t="s">
        <v>42</v>
      </c>
      <c r="G7" s="57" t="s">
        <v>43</v>
      </c>
      <c r="H7" s="57" t="s">
        <v>44</v>
      </c>
      <c r="I7" s="57" t="s">
        <v>12049</v>
      </c>
    </row>
    <row r="8" spans="1:9" ht="86.25" customHeight="1">
      <c r="A8" s="57" t="str">
        <f t="shared" si="0"/>
        <v>InstructionsA7</v>
      </c>
      <c r="B8" s="57" t="s">
        <v>20</v>
      </c>
      <c r="C8" s="57" t="s">
        <v>39</v>
      </c>
      <c r="D8" s="57" t="s">
        <v>46</v>
      </c>
      <c r="E8" s="59" t="s">
        <v>47</v>
      </c>
      <c r="F8" s="57" t="s">
        <v>48</v>
      </c>
      <c r="G8" s="57" t="s">
        <v>49</v>
      </c>
      <c r="H8" s="57" t="s">
        <v>50</v>
      </c>
      <c r="I8" s="57" t="s">
        <v>12050</v>
      </c>
    </row>
    <row r="9" spans="1:9" ht="409.5">
      <c r="A9" s="57" t="str">
        <f t="shared" si="0"/>
        <v>InstructionsA8</v>
      </c>
      <c r="B9" s="57" t="s">
        <v>20</v>
      </c>
      <c r="C9" s="57" t="s">
        <v>45</v>
      </c>
      <c r="D9" s="57" t="s">
        <v>12723</v>
      </c>
      <c r="E9" s="59" t="s">
        <v>11402</v>
      </c>
      <c r="F9" s="57" t="s">
        <v>11580</v>
      </c>
      <c r="G9" s="57" t="s">
        <v>11403</v>
      </c>
      <c r="H9" s="57" t="s">
        <v>11404</v>
      </c>
      <c r="I9" s="57" t="s">
        <v>12051</v>
      </c>
    </row>
    <row r="10" spans="1:9" ht="175.5">
      <c r="A10" s="57" t="str">
        <f t="shared" ref="A10:A11" si="1">B10&amp;C10</f>
        <v>InstructionsA9</v>
      </c>
      <c r="B10" s="57" t="s">
        <v>20</v>
      </c>
      <c r="C10" s="57" t="s">
        <v>51</v>
      </c>
      <c r="D10" s="57" t="s">
        <v>12521</v>
      </c>
      <c r="E10" s="178" t="s">
        <v>12654</v>
      </c>
      <c r="F10" s="57" t="s">
        <v>12655</v>
      </c>
      <c r="G10" s="57" t="s">
        <v>12656</v>
      </c>
      <c r="H10" s="57" t="s">
        <v>12657</v>
      </c>
      <c r="I10" s="57" t="s">
        <v>12658</v>
      </c>
    </row>
    <row r="11" spans="1:9" ht="135">
      <c r="A11" s="57" t="str">
        <f t="shared" si="1"/>
        <v>InstructionsA10</v>
      </c>
      <c r="B11" s="57" t="s">
        <v>20</v>
      </c>
      <c r="C11" s="57" t="s">
        <v>52</v>
      </c>
      <c r="D11" s="57" t="s">
        <v>12659</v>
      </c>
      <c r="E11" s="269" t="s">
        <v>12660</v>
      </c>
      <c r="F11" s="57" t="s">
        <v>12661</v>
      </c>
      <c r="G11" s="57" t="s">
        <v>12662</v>
      </c>
      <c r="H11" s="57" t="s">
        <v>12663</v>
      </c>
      <c r="I11" s="57" t="s">
        <v>12664</v>
      </c>
    </row>
    <row r="12" spans="1:9" ht="48.65" customHeight="1">
      <c r="A12" s="57" t="str">
        <f t="shared" si="0"/>
        <v>InstructionsA11</v>
      </c>
      <c r="B12" s="57" t="s">
        <v>20</v>
      </c>
      <c r="C12" s="57" t="s">
        <v>53</v>
      </c>
      <c r="D12" s="57" t="s">
        <v>12054</v>
      </c>
      <c r="E12" s="58" t="s">
        <v>12078</v>
      </c>
      <c r="F12" s="57" t="s">
        <v>12079</v>
      </c>
      <c r="G12" s="57" t="s">
        <v>12102</v>
      </c>
      <c r="H12" s="57" t="s">
        <v>12124</v>
      </c>
      <c r="I12" s="57" t="s">
        <v>12103</v>
      </c>
    </row>
    <row r="13" spans="1:9" ht="40.5">
      <c r="A13" s="57" t="str">
        <f t="shared" ref="A13" si="2">B13&amp;C13</f>
        <v>InstructionsA12</v>
      </c>
      <c r="B13" s="57" t="s">
        <v>20</v>
      </c>
      <c r="C13" s="57" t="s">
        <v>54</v>
      </c>
      <c r="D13" s="57" t="s">
        <v>12055</v>
      </c>
      <c r="E13" s="58" t="s">
        <v>12077</v>
      </c>
      <c r="F13" s="57" t="s">
        <v>12080</v>
      </c>
      <c r="G13" s="57" t="s">
        <v>12101</v>
      </c>
      <c r="H13" s="57" t="s">
        <v>12123</v>
      </c>
      <c r="I13" s="57" t="s">
        <v>12052</v>
      </c>
    </row>
    <row r="14" spans="1:9" ht="40.5">
      <c r="A14" s="57" t="str">
        <f t="shared" si="0"/>
        <v>InstructionsA13</v>
      </c>
      <c r="B14" s="57" t="s">
        <v>20</v>
      </c>
      <c r="C14" s="57" t="s">
        <v>55</v>
      </c>
      <c r="D14" s="57" t="s">
        <v>12056</v>
      </c>
      <c r="E14" s="58" t="s">
        <v>12076</v>
      </c>
      <c r="F14" s="57" t="s">
        <v>12081</v>
      </c>
      <c r="G14" s="57" t="s">
        <v>12100</v>
      </c>
      <c r="H14" s="57" t="s">
        <v>12122</v>
      </c>
      <c r="I14" s="57" t="s">
        <v>12053</v>
      </c>
    </row>
    <row r="15" spans="1:9" ht="40.5">
      <c r="A15" s="57" t="str">
        <f t="shared" si="0"/>
        <v>InstructionsA14</v>
      </c>
      <c r="B15" s="57" t="s">
        <v>20</v>
      </c>
      <c r="C15" s="57" t="s">
        <v>56</v>
      </c>
      <c r="D15" s="57" t="s">
        <v>12057</v>
      </c>
      <c r="E15" s="58" t="s">
        <v>12075</v>
      </c>
      <c r="F15" s="57" t="s">
        <v>12082</v>
      </c>
      <c r="G15" s="57" t="s">
        <v>12099</v>
      </c>
      <c r="H15" s="57" t="s">
        <v>12121</v>
      </c>
      <c r="I15" s="57" t="s">
        <v>12104</v>
      </c>
    </row>
    <row r="16" spans="1:9" ht="67.5">
      <c r="A16" s="57" t="str">
        <f t="shared" si="0"/>
        <v>InstructionsA15</v>
      </c>
      <c r="B16" s="57" t="s">
        <v>20</v>
      </c>
      <c r="C16" s="57" t="s">
        <v>57</v>
      </c>
      <c r="D16" s="57" t="s">
        <v>12058</v>
      </c>
      <c r="E16" s="58" t="s">
        <v>12074</v>
      </c>
      <c r="F16" s="57" t="s">
        <v>12083</v>
      </c>
      <c r="G16" s="57" t="s">
        <v>12098</v>
      </c>
      <c r="H16" s="57" t="s">
        <v>12120</v>
      </c>
      <c r="I16" s="57" t="s">
        <v>12105</v>
      </c>
    </row>
    <row r="17" spans="1:9" ht="27">
      <c r="A17" s="57" t="str">
        <f t="shared" si="0"/>
        <v>InstructionsA16</v>
      </c>
      <c r="B17" s="57" t="s">
        <v>20</v>
      </c>
      <c r="C17" s="57" t="s">
        <v>58</v>
      </c>
      <c r="D17" s="57" t="s">
        <v>12059</v>
      </c>
      <c r="E17" s="58" t="s">
        <v>12073</v>
      </c>
      <c r="F17" s="57" t="s">
        <v>12084</v>
      </c>
      <c r="G17" s="57" t="s">
        <v>12097</v>
      </c>
      <c r="H17" s="57" t="s">
        <v>12119</v>
      </c>
      <c r="I17" s="57" t="s">
        <v>12106</v>
      </c>
    </row>
    <row r="18" spans="1:9" ht="94.5">
      <c r="A18" s="57" t="str">
        <f t="shared" si="0"/>
        <v>InstructionsA17</v>
      </c>
      <c r="B18" s="57" t="s">
        <v>20</v>
      </c>
      <c r="C18" s="57" t="s">
        <v>59</v>
      </c>
      <c r="D18" s="57" t="s">
        <v>12060</v>
      </c>
      <c r="E18" s="58" t="s">
        <v>12072</v>
      </c>
      <c r="F18" s="57" t="s">
        <v>12085</v>
      </c>
      <c r="G18" s="57" t="s">
        <v>12096</v>
      </c>
      <c r="H18" s="57" t="s">
        <v>12118</v>
      </c>
      <c r="I18" s="57" t="s">
        <v>12107</v>
      </c>
    </row>
    <row r="19" spans="1:9" ht="27">
      <c r="A19" s="57" t="str">
        <f t="shared" si="0"/>
        <v>InstructionsA18</v>
      </c>
      <c r="B19" s="57" t="s">
        <v>20</v>
      </c>
      <c r="C19" s="57" t="s">
        <v>60</v>
      </c>
      <c r="D19" s="57" t="s">
        <v>12061</v>
      </c>
      <c r="E19" s="58" t="s">
        <v>12071</v>
      </c>
      <c r="F19" s="57" t="s">
        <v>12086</v>
      </c>
      <c r="G19" s="57" t="s">
        <v>12095</v>
      </c>
      <c r="H19" s="57" t="s">
        <v>12117</v>
      </c>
      <c r="I19" s="57" t="s">
        <v>12108</v>
      </c>
    </row>
    <row r="20" spans="1:9" ht="81">
      <c r="A20" s="57" t="str">
        <f t="shared" si="0"/>
        <v>InstructionsA19</v>
      </c>
      <c r="B20" s="57" t="s">
        <v>20</v>
      </c>
      <c r="C20" s="57" t="s">
        <v>61</v>
      </c>
      <c r="D20" s="57" t="s">
        <v>12062</v>
      </c>
      <c r="E20" s="58" t="s">
        <v>12070</v>
      </c>
      <c r="F20" s="57" t="s">
        <v>12087</v>
      </c>
      <c r="G20" s="57" t="s">
        <v>12094</v>
      </c>
      <c r="H20" s="57" t="s">
        <v>12116</v>
      </c>
      <c r="I20" s="57" t="s">
        <v>12109</v>
      </c>
    </row>
    <row r="21" spans="1:9" ht="75.75" customHeight="1">
      <c r="A21" s="57" t="str">
        <f t="shared" si="0"/>
        <v>InstructionsA20</v>
      </c>
      <c r="B21" s="57" t="s">
        <v>20</v>
      </c>
      <c r="C21" s="57" t="s">
        <v>62</v>
      </c>
      <c r="D21" s="57" t="s">
        <v>12063</v>
      </c>
      <c r="E21" s="57" t="s">
        <v>12069</v>
      </c>
      <c r="F21" s="57" t="s">
        <v>12088</v>
      </c>
      <c r="G21" s="57" t="s">
        <v>12093</v>
      </c>
      <c r="H21" s="57" t="s">
        <v>12115</v>
      </c>
      <c r="I21" s="57" t="s">
        <v>12110</v>
      </c>
    </row>
    <row r="22" spans="1:9" ht="40.5">
      <c r="A22" s="57" t="str">
        <f t="shared" si="0"/>
        <v>InstructionsA21</v>
      </c>
      <c r="B22" s="57" t="s">
        <v>20</v>
      </c>
      <c r="C22" s="57" t="s">
        <v>11391</v>
      </c>
      <c r="D22" s="57" t="s">
        <v>12064</v>
      </c>
      <c r="E22" s="58" t="s">
        <v>12068</v>
      </c>
      <c r="F22" s="57" t="s">
        <v>12089</v>
      </c>
      <c r="G22" s="57" t="s">
        <v>12092</v>
      </c>
      <c r="H22" s="57" t="s">
        <v>12114</v>
      </c>
      <c r="I22" s="57" t="s">
        <v>12111</v>
      </c>
    </row>
    <row r="23" spans="1:9" ht="40.5">
      <c r="A23" s="57" t="str">
        <f t="shared" si="0"/>
        <v>InstructionsA22</v>
      </c>
      <c r="B23" s="57" t="s">
        <v>20</v>
      </c>
      <c r="C23" s="57" t="s">
        <v>12665</v>
      </c>
      <c r="D23" s="57" t="s">
        <v>12065</v>
      </c>
      <c r="E23" s="58" t="s">
        <v>12067</v>
      </c>
      <c r="F23" s="57" t="s">
        <v>12090</v>
      </c>
      <c r="G23" s="57" t="s">
        <v>12091</v>
      </c>
      <c r="H23" s="57" t="s">
        <v>12113</v>
      </c>
      <c r="I23" s="57" t="s">
        <v>12112</v>
      </c>
    </row>
    <row r="24" spans="1:9" ht="54.75" customHeight="1">
      <c r="A24" s="57" t="str">
        <f t="shared" si="0"/>
        <v>InstructionsA24</v>
      </c>
      <c r="B24" s="57" t="s">
        <v>20</v>
      </c>
      <c r="C24" s="57" t="s">
        <v>63</v>
      </c>
      <c r="D24" s="57" t="s">
        <v>12125</v>
      </c>
      <c r="E24" s="57" t="s">
        <v>12126</v>
      </c>
      <c r="F24" s="57" t="s">
        <v>12127</v>
      </c>
      <c r="G24" s="57" t="s">
        <v>12128</v>
      </c>
      <c r="H24" s="57" t="s">
        <v>12129</v>
      </c>
      <c r="I24" s="57" t="s">
        <v>12130</v>
      </c>
    </row>
    <row r="25" spans="1:9" ht="162">
      <c r="A25" s="57" t="str">
        <f t="shared" si="0"/>
        <v>InstructionsA25</v>
      </c>
      <c r="B25" s="57" t="s">
        <v>20</v>
      </c>
      <c r="C25" s="57" t="s">
        <v>64</v>
      </c>
      <c r="D25" s="57" t="s">
        <v>726</v>
      </c>
      <c r="E25" s="57" t="s">
        <v>11978</v>
      </c>
      <c r="F25" s="57" t="s">
        <v>11584</v>
      </c>
      <c r="G25" s="57" t="s">
        <v>11581</v>
      </c>
      <c r="H25" s="57" t="s">
        <v>11582</v>
      </c>
      <c r="I25" s="57" t="s">
        <v>12131</v>
      </c>
    </row>
    <row r="26" spans="1:9" ht="81">
      <c r="A26" s="57" t="str">
        <f t="shared" si="0"/>
        <v>InstructionsA26</v>
      </c>
      <c r="B26" s="57" t="s">
        <v>20</v>
      </c>
      <c r="C26" s="57" t="s">
        <v>65</v>
      </c>
      <c r="D26" s="57" t="s">
        <v>11959</v>
      </c>
      <c r="E26" s="57" t="s">
        <v>11979</v>
      </c>
      <c r="F26" s="57" t="s">
        <v>11960</v>
      </c>
      <c r="G26" s="57" t="s">
        <v>11961</v>
      </c>
      <c r="H26" s="57" t="s">
        <v>11962</v>
      </c>
      <c r="I26" s="57" t="s">
        <v>12132</v>
      </c>
    </row>
    <row r="27" spans="1:9" ht="223.4" customHeight="1">
      <c r="A27" s="57" t="str">
        <f t="shared" si="0"/>
        <v>InstructionsA27</v>
      </c>
      <c r="B27" s="57" t="s">
        <v>20</v>
      </c>
      <c r="C27" s="57" t="s">
        <v>66</v>
      </c>
      <c r="D27" s="57" t="s">
        <v>727</v>
      </c>
      <c r="E27" s="60" t="s">
        <v>11405</v>
      </c>
      <c r="F27" s="57" t="s">
        <v>11432</v>
      </c>
      <c r="G27" s="61" t="s">
        <v>11406</v>
      </c>
      <c r="H27" s="61" t="s">
        <v>11407</v>
      </c>
      <c r="I27" s="57" t="s">
        <v>12135</v>
      </c>
    </row>
    <row r="28" spans="1:9" ht="135">
      <c r="A28" s="57" t="str">
        <f t="shared" si="0"/>
        <v>InstructionsA28</v>
      </c>
      <c r="B28" s="57" t="s">
        <v>20</v>
      </c>
      <c r="C28" s="57" t="s">
        <v>67</v>
      </c>
      <c r="D28" s="57" t="s">
        <v>728</v>
      </c>
      <c r="E28" s="59" t="s">
        <v>11411</v>
      </c>
      <c r="F28" s="57" t="s">
        <v>11408</v>
      </c>
      <c r="G28" s="57" t="s">
        <v>11409</v>
      </c>
      <c r="H28" s="57" t="s">
        <v>11410</v>
      </c>
      <c r="I28" s="57" t="s">
        <v>12133</v>
      </c>
    </row>
    <row r="29" spans="1:9" ht="323.5" customHeight="1">
      <c r="A29" s="57" t="str">
        <f t="shared" si="0"/>
        <v>InstructionsA29</v>
      </c>
      <c r="B29" s="57" t="s">
        <v>20</v>
      </c>
      <c r="C29" s="57" t="s">
        <v>68</v>
      </c>
      <c r="D29" s="57" t="s">
        <v>11568</v>
      </c>
      <c r="E29" s="60" t="s">
        <v>11569</v>
      </c>
      <c r="F29" s="61" t="s">
        <v>11570</v>
      </c>
      <c r="G29" s="61" t="s">
        <v>11571</v>
      </c>
      <c r="H29" s="61" t="s">
        <v>11572</v>
      </c>
      <c r="I29" s="57" t="s">
        <v>12136</v>
      </c>
    </row>
    <row r="30" spans="1:9" ht="348" customHeight="1">
      <c r="A30" s="57" t="str">
        <f t="shared" si="0"/>
        <v>InstructionsA30</v>
      </c>
      <c r="B30" s="57" t="s">
        <v>20</v>
      </c>
      <c r="C30" s="57" t="s">
        <v>12666</v>
      </c>
      <c r="D30" s="57" t="s">
        <v>12012</v>
      </c>
      <c r="E30" s="57" t="s">
        <v>11455</v>
      </c>
      <c r="F30" s="193" t="s">
        <v>12013</v>
      </c>
      <c r="G30" s="57" t="s">
        <v>12014</v>
      </c>
      <c r="H30" s="57" t="s">
        <v>12015</v>
      </c>
      <c r="I30" s="57" t="s">
        <v>12134</v>
      </c>
    </row>
    <row r="31" spans="1:9" ht="40.5">
      <c r="A31" s="57" t="str">
        <f t="shared" ref="A31:A34" si="3">B31&amp;C31</f>
        <v>InstructionsA32</v>
      </c>
      <c r="B31" s="57" t="s">
        <v>20</v>
      </c>
      <c r="C31" s="57" t="s">
        <v>69</v>
      </c>
      <c r="D31" s="57" t="s">
        <v>11680</v>
      </c>
      <c r="E31" s="58" t="s">
        <v>11718</v>
      </c>
      <c r="F31" s="57" t="s">
        <v>11719</v>
      </c>
      <c r="G31" s="57" t="s">
        <v>11720</v>
      </c>
      <c r="H31" s="57" t="s">
        <v>11721</v>
      </c>
      <c r="I31" s="57" t="s">
        <v>12137</v>
      </c>
    </row>
    <row r="32" spans="1:9" ht="40.5">
      <c r="A32" s="57" t="str">
        <f t="shared" ref="A32" si="4">B32&amp;C32</f>
        <v>InstructionsA33</v>
      </c>
      <c r="B32" s="57" t="s">
        <v>20</v>
      </c>
      <c r="C32" s="57" t="s">
        <v>70</v>
      </c>
      <c r="D32" s="57" t="s">
        <v>12016</v>
      </c>
      <c r="E32" s="221" t="s">
        <v>12017</v>
      </c>
      <c r="F32" s="57" t="s">
        <v>12018</v>
      </c>
      <c r="G32" s="57" t="s">
        <v>12019</v>
      </c>
      <c r="H32" s="57" t="s">
        <v>12020</v>
      </c>
      <c r="I32" s="57" t="s">
        <v>12138</v>
      </c>
    </row>
    <row r="33" spans="1:9" ht="81">
      <c r="A33" s="57" t="str">
        <f t="shared" si="3"/>
        <v>InstructionsA34</v>
      </c>
      <c r="B33" s="57" t="s">
        <v>20</v>
      </c>
      <c r="C33" s="57" t="s">
        <v>71</v>
      </c>
      <c r="D33" s="57" t="s">
        <v>12021</v>
      </c>
      <c r="E33" s="59" t="s">
        <v>12022</v>
      </c>
      <c r="F33" s="57" t="s">
        <v>12023</v>
      </c>
      <c r="G33" s="57" t="s">
        <v>12024</v>
      </c>
      <c r="H33" s="57" t="s">
        <v>12025</v>
      </c>
      <c r="I33" s="57" t="s">
        <v>12139</v>
      </c>
    </row>
    <row r="34" spans="1:9" ht="94.5">
      <c r="A34" s="57" t="str">
        <f t="shared" si="3"/>
        <v>InstructionsA35</v>
      </c>
      <c r="B34" s="57" t="s">
        <v>20</v>
      </c>
      <c r="C34" s="57" t="s">
        <v>12667</v>
      </c>
      <c r="D34" s="57" t="s">
        <v>12026</v>
      </c>
      <c r="E34" s="193" t="s">
        <v>12027</v>
      </c>
      <c r="F34" s="193" t="s">
        <v>12028</v>
      </c>
      <c r="G34" s="193" t="s">
        <v>12029</v>
      </c>
      <c r="H34" s="193" t="s">
        <v>12030</v>
      </c>
      <c r="I34" s="57" t="s">
        <v>12140</v>
      </c>
    </row>
    <row r="35" spans="1:9" ht="40.5">
      <c r="A35" s="57" t="str">
        <f t="shared" si="0"/>
        <v>InstructionsA37</v>
      </c>
      <c r="B35" s="57" t="s">
        <v>20</v>
      </c>
      <c r="C35" s="57" t="s">
        <v>72</v>
      </c>
      <c r="D35" s="57" t="s">
        <v>82</v>
      </c>
      <c r="E35" s="58" t="s">
        <v>83</v>
      </c>
      <c r="F35" s="57" t="s">
        <v>84</v>
      </c>
      <c r="G35" s="57" t="s">
        <v>85</v>
      </c>
      <c r="H35" s="57" t="s">
        <v>86</v>
      </c>
      <c r="I35" s="57" t="s">
        <v>12221</v>
      </c>
    </row>
    <row r="36" spans="1:9" ht="27">
      <c r="A36" s="57" t="str">
        <f t="shared" si="0"/>
        <v>InstructionsA38</v>
      </c>
      <c r="B36" s="57" t="s">
        <v>20</v>
      </c>
      <c r="C36" s="57" t="s">
        <v>73</v>
      </c>
      <c r="D36" s="57" t="s">
        <v>87</v>
      </c>
      <c r="E36" s="58" t="s">
        <v>88</v>
      </c>
      <c r="F36" s="57" t="s">
        <v>89</v>
      </c>
      <c r="G36" s="57" t="s">
        <v>90</v>
      </c>
      <c r="H36" s="57" t="s">
        <v>91</v>
      </c>
      <c r="I36" s="57" t="s">
        <v>12141</v>
      </c>
    </row>
    <row r="37" spans="1:9" ht="67.5">
      <c r="A37" s="57" t="str">
        <f t="shared" si="0"/>
        <v>InstructionsA39</v>
      </c>
      <c r="B37" s="57" t="s">
        <v>20</v>
      </c>
      <c r="C37" s="57" t="s">
        <v>74</v>
      </c>
      <c r="D37" s="249" t="s">
        <v>12522</v>
      </c>
      <c r="E37" s="250" t="s">
        <v>12523</v>
      </c>
      <c r="F37" s="251" t="s">
        <v>12524</v>
      </c>
      <c r="G37" s="252" t="s">
        <v>12525</v>
      </c>
      <c r="H37" s="253" t="s">
        <v>12526</v>
      </c>
      <c r="I37" s="254" t="s">
        <v>12527</v>
      </c>
    </row>
    <row r="38" spans="1:9" ht="54">
      <c r="A38" s="57" t="str">
        <f t="shared" ref="A38:A77" si="5">B38&amp;C38</f>
        <v>InstructionsA40</v>
      </c>
      <c r="B38" s="57" t="s">
        <v>20</v>
      </c>
      <c r="C38" s="57" t="s">
        <v>75</v>
      </c>
      <c r="D38" s="57" t="s">
        <v>12530</v>
      </c>
      <c r="E38" s="59" t="s">
        <v>12533</v>
      </c>
      <c r="F38" s="57" t="s">
        <v>12534</v>
      </c>
      <c r="G38" s="57" t="s">
        <v>12535</v>
      </c>
      <c r="H38" s="57" t="s">
        <v>12536</v>
      </c>
      <c r="I38" s="57" t="s">
        <v>12537</v>
      </c>
    </row>
    <row r="39" spans="1:9" ht="27">
      <c r="A39" s="57" t="str">
        <f t="shared" si="5"/>
        <v>InstructionsA41</v>
      </c>
      <c r="B39" s="57" t="s">
        <v>20</v>
      </c>
      <c r="C39" s="57" t="s">
        <v>76</v>
      </c>
      <c r="D39" s="57" t="s">
        <v>12531</v>
      </c>
      <c r="E39" s="59" t="s">
        <v>12538</v>
      </c>
      <c r="F39" s="57" t="s">
        <v>12539</v>
      </c>
      <c r="G39" s="57" t="s">
        <v>12540</v>
      </c>
      <c r="H39" s="57" t="s">
        <v>12541</v>
      </c>
      <c r="I39" s="57" t="s">
        <v>12542</v>
      </c>
    </row>
    <row r="40" spans="1:9" ht="40.5">
      <c r="A40" s="57" t="str">
        <f t="shared" si="5"/>
        <v>InstructionsA42</v>
      </c>
      <c r="B40" s="57" t="s">
        <v>20</v>
      </c>
      <c r="C40" s="57" t="s">
        <v>77</v>
      </c>
      <c r="D40" s="57" t="s">
        <v>12532</v>
      </c>
      <c r="E40" s="57" t="s">
        <v>12543</v>
      </c>
      <c r="F40" s="57" t="s">
        <v>12544</v>
      </c>
      <c r="G40" s="57" t="s">
        <v>12545</v>
      </c>
      <c r="H40" s="57" t="s">
        <v>12546</v>
      </c>
      <c r="I40" s="57" t="s">
        <v>12547</v>
      </c>
    </row>
    <row r="41" spans="1:9" ht="121.5">
      <c r="A41" s="57" t="str">
        <f t="shared" si="5"/>
        <v>InstructionsA43</v>
      </c>
      <c r="B41" s="57" t="s">
        <v>20</v>
      </c>
      <c r="C41" s="57" t="s">
        <v>78</v>
      </c>
      <c r="D41" s="57" t="s">
        <v>12548</v>
      </c>
      <c r="E41" s="57" t="s">
        <v>12549</v>
      </c>
      <c r="F41" s="57" t="s">
        <v>12550</v>
      </c>
      <c r="G41" s="57" t="s">
        <v>12551</v>
      </c>
      <c r="H41" s="57" t="s">
        <v>12552</v>
      </c>
      <c r="I41" s="57" t="s">
        <v>12553</v>
      </c>
    </row>
    <row r="42" spans="1:9" ht="40.5">
      <c r="A42" s="57" t="str">
        <f t="shared" si="5"/>
        <v>InstructionsA44</v>
      </c>
      <c r="B42" s="57" t="s">
        <v>20</v>
      </c>
      <c r="C42" s="57" t="s">
        <v>79</v>
      </c>
      <c r="D42" s="57" t="s">
        <v>12554</v>
      </c>
      <c r="E42" s="57" t="s">
        <v>12555</v>
      </c>
      <c r="F42" s="57" t="s">
        <v>12556</v>
      </c>
      <c r="G42" s="57" t="s">
        <v>12557</v>
      </c>
      <c r="H42" s="57" t="s">
        <v>12558</v>
      </c>
      <c r="I42" s="57" t="s">
        <v>12559</v>
      </c>
    </row>
    <row r="43" spans="1:9" ht="40.5">
      <c r="A43" s="57" t="str">
        <f t="shared" si="5"/>
        <v>InstructionsA45</v>
      </c>
      <c r="B43" s="57" t="s">
        <v>20</v>
      </c>
      <c r="C43" s="57" t="s">
        <v>80</v>
      </c>
      <c r="D43" s="57" t="s">
        <v>12560</v>
      </c>
      <c r="E43" s="57" t="s">
        <v>12561</v>
      </c>
      <c r="F43" s="57" t="s">
        <v>12562</v>
      </c>
      <c r="G43" s="57" t="s">
        <v>12563</v>
      </c>
      <c r="H43" s="57" t="s">
        <v>12564</v>
      </c>
      <c r="I43" s="57" t="s">
        <v>12565</v>
      </c>
    </row>
    <row r="44" spans="1:9" ht="40.5">
      <c r="A44" s="57" t="str">
        <f t="shared" si="5"/>
        <v>InstructionsA46</v>
      </c>
      <c r="B44" s="57" t="s">
        <v>20</v>
      </c>
      <c r="C44" s="57" t="s">
        <v>81</v>
      </c>
      <c r="D44" s="57" t="s">
        <v>12566</v>
      </c>
      <c r="E44" s="57" t="s">
        <v>12567</v>
      </c>
      <c r="F44" s="57" t="s">
        <v>12568</v>
      </c>
      <c r="G44" s="57" t="s">
        <v>12569</v>
      </c>
      <c r="H44" s="57" t="s">
        <v>12570</v>
      </c>
      <c r="I44" s="57" t="s">
        <v>12571</v>
      </c>
    </row>
    <row r="45" spans="1:9" ht="67.5">
      <c r="A45" s="57" t="str">
        <f t="shared" si="5"/>
        <v>InstructionsA47</v>
      </c>
      <c r="B45" s="57" t="s">
        <v>20</v>
      </c>
      <c r="C45" s="57" t="s">
        <v>11392</v>
      </c>
      <c r="D45" s="57" t="s">
        <v>12572</v>
      </c>
      <c r="E45" s="57" t="s">
        <v>12573</v>
      </c>
      <c r="F45" s="57" t="s">
        <v>12574</v>
      </c>
      <c r="G45" s="57" t="s">
        <v>12575</v>
      </c>
      <c r="H45" s="57" t="s">
        <v>12577</v>
      </c>
      <c r="I45" s="57" t="s">
        <v>12576</v>
      </c>
    </row>
    <row r="46" spans="1:9" ht="229.5">
      <c r="A46" s="57" t="str">
        <f t="shared" si="5"/>
        <v>InstructionsA48</v>
      </c>
      <c r="B46" s="57" t="s">
        <v>20</v>
      </c>
      <c r="C46" s="57" t="s">
        <v>11681</v>
      </c>
      <c r="D46" s="57" t="s">
        <v>12578</v>
      </c>
      <c r="E46" s="57" t="s">
        <v>12579</v>
      </c>
      <c r="F46" s="57" t="s">
        <v>12580</v>
      </c>
      <c r="G46" s="63" t="s">
        <v>12581</v>
      </c>
      <c r="H46" s="57" t="s">
        <v>12582</v>
      </c>
      <c r="I46" s="57" t="s">
        <v>12583</v>
      </c>
    </row>
    <row r="47" spans="1:9" ht="81">
      <c r="A47" s="57" t="str">
        <f t="shared" si="5"/>
        <v>InstructionsA49</v>
      </c>
      <c r="B47" s="57" t="s">
        <v>20</v>
      </c>
      <c r="C47" s="57" t="s">
        <v>11573</v>
      </c>
      <c r="D47" s="57" t="s">
        <v>12584</v>
      </c>
      <c r="E47" s="57" t="s">
        <v>12585</v>
      </c>
      <c r="F47" s="57" t="s">
        <v>12586</v>
      </c>
      <c r="G47" s="57" t="s">
        <v>12587</v>
      </c>
      <c r="H47" s="57" t="s">
        <v>12588</v>
      </c>
      <c r="I47" s="57" t="s">
        <v>12589</v>
      </c>
    </row>
    <row r="48" spans="1:9" ht="135">
      <c r="A48" s="57" t="str">
        <f t="shared" si="5"/>
        <v>InstructionsA50</v>
      </c>
      <c r="B48" s="57" t="s">
        <v>20</v>
      </c>
      <c r="C48" s="57" t="s">
        <v>11665</v>
      </c>
      <c r="D48" s="57" t="s">
        <v>12590</v>
      </c>
      <c r="E48" s="57" t="s">
        <v>12591</v>
      </c>
      <c r="F48" s="57" t="s">
        <v>12592</v>
      </c>
      <c r="G48" s="57" t="s">
        <v>12593</v>
      </c>
      <c r="H48" s="57" t="s">
        <v>12594</v>
      </c>
      <c r="I48" s="57" t="s">
        <v>12595</v>
      </c>
    </row>
    <row r="49" spans="1:9" ht="175.5">
      <c r="A49" s="57" t="str">
        <f t="shared" si="5"/>
        <v>InstructionsA51</v>
      </c>
      <c r="B49" s="57" t="s">
        <v>20</v>
      </c>
      <c r="C49" s="57" t="s">
        <v>11574</v>
      </c>
      <c r="D49" s="57" t="s">
        <v>12596</v>
      </c>
      <c r="E49" s="57" t="s">
        <v>12597</v>
      </c>
      <c r="F49" s="57" t="s">
        <v>12598</v>
      </c>
      <c r="G49" s="57" t="s">
        <v>12599</v>
      </c>
      <c r="H49" s="57" t="s">
        <v>12600</v>
      </c>
      <c r="I49" s="57" t="s">
        <v>12601</v>
      </c>
    </row>
    <row r="50" spans="1:9" ht="189">
      <c r="A50" s="57" t="str">
        <f t="shared" si="5"/>
        <v>InstructionsA52</v>
      </c>
      <c r="B50" s="57" t="s">
        <v>20</v>
      </c>
      <c r="C50" s="57" t="s">
        <v>11686</v>
      </c>
      <c r="D50" s="57" t="s">
        <v>12602</v>
      </c>
      <c r="E50" s="57" t="s">
        <v>12603</v>
      </c>
      <c r="F50" s="57" t="s">
        <v>12604</v>
      </c>
      <c r="G50" s="57" t="s">
        <v>12605</v>
      </c>
      <c r="H50" s="57" t="s">
        <v>12606</v>
      </c>
      <c r="I50" s="57" t="s">
        <v>12607</v>
      </c>
    </row>
    <row r="51" spans="1:9" ht="108">
      <c r="A51" s="57" t="str">
        <f t="shared" si="5"/>
        <v>InstructionsA53</v>
      </c>
      <c r="B51" s="57" t="s">
        <v>20</v>
      </c>
      <c r="C51" s="57" t="s">
        <v>12529</v>
      </c>
      <c r="D51" s="57" t="s">
        <v>12608</v>
      </c>
      <c r="E51" s="57" t="s">
        <v>12609</v>
      </c>
      <c r="F51" s="57" t="s">
        <v>12610</v>
      </c>
      <c r="G51" s="57" t="s">
        <v>12611</v>
      </c>
      <c r="H51" s="57" t="s">
        <v>12612</v>
      </c>
      <c r="I51" s="57" t="s">
        <v>12613</v>
      </c>
    </row>
    <row r="52" spans="1:9" ht="40.5">
      <c r="A52" s="57" t="str">
        <f>B52&amp;C52</f>
        <v>InstructionsA54</v>
      </c>
      <c r="B52" s="57" t="s">
        <v>20</v>
      </c>
      <c r="C52" s="57" t="s">
        <v>12668</v>
      </c>
      <c r="D52" s="57" t="s">
        <v>12614</v>
      </c>
      <c r="E52" s="57" t="s">
        <v>12615</v>
      </c>
      <c r="F52" s="57" t="s">
        <v>12616</v>
      </c>
      <c r="G52" s="57" t="s">
        <v>12617</v>
      </c>
      <c r="H52" s="57" t="s">
        <v>12618</v>
      </c>
      <c r="I52" s="57" t="s">
        <v>12619</v>
      </c>
    </row>
    <row r="53" spans="1:9" ht="40.5">
      <c r="A53" s="57" t="str">
        <f t="shared" si="5"/>
        <v>InstructionsA56</v>
      </c>
      <c r="B53" s="57" t="s">
        <v>20</v>
      </c>
      <c r="C53" s="57" t="s">
        <v>92</v>
      </c>
      <c r="D53" s="57" t="s">
        <v>11673</v>
      </c>
      <c r="E53" s="58" t="s">
        <v>11981</v>
      </c>
      <c r="F53" s="57" t="s">
        <v>11980</v>
      </c>
      <c r="G53" s="57" t="s">
        <v>11991</v>
      </c>
      <c r="H53" s="57" t="s">
        <v>11997</v>
      </c>
      <c r="I53" s="57" t="s">
        <v>12142</v>
      </c>
    </row>
    <row r="54" spans="1:9" ht="40.5">
      <c r="A54" s="57" t="str">
        <f t="shared" ref="A54:A67" si="6">B54&amp;C54</f>
        <v>InstructionsA57</v>
      </c>
      <c r="B54" s="57" t="s">
        <v>20</v>
      </c>
      <c r="C54" s="57" t="s">
        <v>11666</v>
      </c>
      <c r="D54" s="57" t="s">
        <v>11679</v>
      </c>
      <c r="E54" s="59" t="s">
        <v>11985</v>
      </c>
      <c r="F54" s="57" t="s">
        <v>11986</v>
      </c>
      <c r="G54" s="57" t="s">
        <v>11992</v>
      </c>
      <c r="H54" s="57" t="s">
        <v>11998</v>
      </c>
      <c r="I54" s="57" t="s">
        <v>12144</v>
      </c>
    </row>
    <row r="55" spans="1:9" ht="67.5">
      <c r="A55" s="57" t="str">
        <f t="shared" si="6"/>
        <v>InstructionsA58</v>
      </c>
      <c r="B55" s="57" t="s">
        <v>20</v>
      </c>
      <c r="C55" s="57" t="s">
        <v>11667</v>
      </c>
      <c r="D55" s="57" t="s">
        <v>11674</v>
      </c>
      <c r="E55" s="59" t="s">
        <v>11982</v>
      </c>
      <c r="F55" s="57" t="s">
        <v>11988</v>
      </c>
      <c r="G55" s="57" t="s">
        <v>11994</v>
      </c>
      <c r="H55" s="57" t="s">
        <v>12000</v>
      </c>
      <c r="I55" s="57" t="s">
        <v>12143</v>
      </c>
    </row>
    <row r="56" spans="1:9" ht="40.5">
      <c r="A56" s="57" t="str">
        <f t="shared" si="6"/>
        <v>InstructionsA59</v>
      </c>
      <c r="B56" s="57" t="s">
        <v>20</v>
      </c>
      <c r="C56" s="57" t="s">
        <v>11668</v>
      </c>
      <c r="D56" s="57" t="s">
        <v>11678</v>
      </c>
      <c r="E56" s="64" t="s">
        <v>12301</v>
      </c>
      <c r="F56" s="57" t="s">
        <v>12302</v>
      </c>
      <c r="G56" s="57" t="s">
        <v>12303</v>
      </c>
      <c r="H56" s="57" t="s">
        <v>12299</v>
      </c>
      <c r="I56" s="57" t="s">
        <v>12300</v>
      </c>
    </row>
    <row r="57" spans="1:9" ht="108">
      <c r="A57" s="57" t="str">
        <f t="shared" si="6"/>
        <v>InstructionsA60</v>
      </c>
      <c r="B57" s="57" t="s">
        <v>20</v>
      </c>
      <c r="C57" s="57" t="s">
        <v>11669</v>
      </c>
      <c r="D57" s="57" t="s">
        <v>11675</v>
      </c>
      <c r="E57" s="57" t="s">
        <v>11984</v>
      </c>
      <c r="F57" s="57" t="s">
        <v>11989</v>
      </c>
      <c r="G57" s="57" t="s">
        <v>11995</v>
      </c>
      <c r="H57" s="57" t="s">
        <v>12001</v>
      </c>
      <c r="I57" s="57" t="s">
        <v>12145</v>
      </c>
    </row>
    <row r="58" spans="1:9" ht="40.5">
      <c r="A58" s="57" t="str">
        <f t="shared" si="6"/>
        <v>InstructionsA61</v>
      </c>
      <c r="B58" s="57" t="s">
        <v>20</v>
      </c>
      <c r="C58" s="57" t="s">
        <v>11670</v>
      </c>
      <c r="D58" s="57" t="s">
        <v>11676</v>
      </c>
      <c r="E58" s="57" t="s">
        <v>12249</v>
      </c>
      <c r="F58" s="57" t="s">
        <v>11990</v>
      </c>
      <c r="G58" s="57" t="s">
        <v>11996</v>
      </c>
      <c r="H58" s="57" t="s">
        <v>12002</v>
      </c>
      <c r="I58" s="57" t="s">
        <v>12146</v>
      </c>
    </row>
    <row r="59" spans="1:9" ht="40.5">
      <c r="A59" s="57" t="str">
        <f t="shared" si="6"/>
        <v>InstructionsA62</v>
      </c>
      <c r="B59" s="57" t="s">
        <v>20</v>
      </c>
      <c r="C59" s="57" t="s">
        <v>11682</v>
      </c>
      <c r="D59" s="57" t="s">
        <v>11677</v>
      </c>
      <c r="E59" s="57" t="s">
        <v>12251</v>
      </c>
      <c r="F59" s="57" t="s">
        <v>12252</v>
      </c>
      <c r="G59" s="57" t="s">
        <v>12253</v>
      </c>
      <c r="H59" s="57" t="s">
        <v>12254</v>
      </c>
      <c r="I59" s="57" t="s">
        <v>12255</v>
      </c>
    </row>
    <row r="60" spans="1:9" ht="40.5">
      <c r="A60" s="57" t="str">
        <f t="shared" ref="A60" si="7">B60&amp;C60</f>
        <v>InstructionsA63</v>
      </c>
      <c r="B60" s="57" t="s">
        <v>20</v>
      </c>
      <c r="C60" s="57" t="s">
        <v>11671</v>
      </c>
      <c r="D60" s="57" t="s">
        <v>12250</v>
      </c>
      <c r="E60" s="57" t="s">
        <v>12256</v>
      </c>
      <c r="F60" s="57" t="s">
        <v>12257</v>
      </c>
      <c r="G60" s="57" t="s">
        <v>12258</v>
      </c>
      <c r="H60" s="57" t="s">
        <v>12259</v>
      </c>
      <c r="I60" s="57" t="s">
        <v>12260</v>
      </c>
    </row>
    <row r="61" spans="1:9" ht="40.5">
      <c r="A61" s="57" t="str">
        <f t="shared" si="6"/>
        <v>InstructionsA64</v>
      </c>
      <c r="B61" s="57" t="s">
        <v>20</v>
      </c>
      <c r="C61" s="57" t="s">
        <v>11683</v>
      </c>
      <c r="D61" s="57" t="s">
        <v>12261</v>
      </c>
      <c r="E61" s="57" t="s">
        <v>12262</v>
      </c>
      <c r="F61" s="57" t="s">
        <v>12263</v>
      </c>
      <c r="G61" s="57" t="s">
        <v>12264</v>
      </c>
      <c r="H61" s="57" t="s">
        <v>12265</v>
      </c>
      <c r="I61" s="57" t="s">
        <v>12266</v>
      </c>
    </row>
    <row r="62" spans="1:9" ht="67.5">
      <c r="A62" s="57" t="str">
        <f t="shared" si="6"/>
        <v>InstructionsA65</v>
      </c>
      <c r="B62" s="57" t="s">
        <v>20</v>
      </c>
      <c r="C62" s="57" t="s">
        <v>11672</v>
      </c>
      <c r="D62" s="57" t="s">
        <v>12267</v>
      </c>
      <c r="E62" s="57" t="s">
        <v>12268</v>
      </c>
      <c r="F62" s="57" t="s">
        <v>12269</v>
      </c>
      <c r="G62" s="57" t="s">
        <v>12270</v>
      </c>
      <c r="H62" s="57" t="s">
        <v>12271</v>
      </c>
      <c r="I62" s="57" t="s">
        <v>12272</v>
      </c>
    </row>
    <row r="63" spans="1:9" ht="229.5">
      <c r="A63" s="57" t="str">
        <f t="shared" si="6"/>
        <v>InstructionsA66</v>
      </c>
      <c r="B63" s="57" t="s">
        <v>20</v>
      </c>
      <c r="C63" s="57" t="s">
        <v>11761</v>
      </c>
      <c r="D63" s="57" t="s">
        <v>12273</v>
      </c>
      <c r="E63" s="57" t="s">
        <v>12274</v>
      </c>
      <c r="F63" s="57" t="s">
        <v>12275</v>
      </c>
      <c r="G63" s="63" t="s">
        <v>12276</v>
      </c>
      <c r="H63" s="57" t="s">
        <v>12277</v>
      </c>
      <c r="I63" s="57" t="s">
        <v>12278</v>
      </c>
    </row>
    <row r="64" spans="1:9" ht="81">
      <c r="A64" s="57" t="str">
        <f t="shared" si="6"/>
        <v>InstructionsA67</v>
      </c>
      <c r="B64" s="57" t="s">
        <v>20</v>
      </c>
      <c r="C64" s="57" t="s">
        <v>12295</v>
      </c>
      <c r="D64" s="57" t="s">
        <v>12279</v>
      </c>
      <c r="E64" s="57" t="s">
        <v>12280</v>
      </c>
      <c r="F64" s="57" t="s">
        <v>12281</v>
      </c>
      <c r="G64" s="57" t="s">
        <v>12282</v>
      </c>
      <c r="H64" s="57" t="s">
        <v>12283</v>
      </c>
      <c r="I64" s="57" t="s">
        <v>12284</v>
      </c>
    </row>
    <row r="65" spans="1:9" ht="135">
      <c r="A65" s="57" t="str">
        <f t="shared" si="6"/>
        <v>InstructionsA68</v>
      </c>
      <c r="B65" s="57" t="s">
        <v>20</v>
      </c>
      <c r="C65" s="57" t="s">
        <v>12620</v>
      </c>
      <c r="D65" s="57" t="s">
        <v>12296</v>
      </c>
      <c r="E65" s="57" t="s">
        <v>12285</v>
      </c>
      <c r="F65" s="57" t="s">
        <v>12286</v>
      </c>
      <c r="G65" s="57" t="s">
        <v>12287</v>
      </c>
      <c r="H65" s="57" t="s">
        <v>12288</v>
      </c>
      <c r="I65" s="57" t="s">
        <v>12289</v>
      </c>
    </row>
    <row r="66" spans="1:9" ht="40.5">
      <c r="A66" s="57" t="str">
        <f t="shared" si="6"/>
        <v>InstructionsA69</v>
      </c>
      <c r="B66" s="57" t="s">
        <v>20</v>
      </c>
      <c r="C66" s="57" t="s">
        <v>12669</v>
      </c>
      <c r="D66" s="57" t="s">
        <v>12297</v>
      </c>
      <c r="E66" s="57" t="s">
        <v>12290</v>
      </c>
      <c r="F66" s="57" t="s">
        <v>12291</v>
      </c>
      <c r="G66" s="57" t="s">
        <v>12292</v>
      </c>
      <c r="H66" s="57" t="s">
        <v>12293</v>
      </c>
      <c r="I66" s="57" t="s">
        <v>12294</v>
      </c>
    </row>
    <row r="67" spans="1:9" ht="189">
      <c r="A67" s="57" t="str">
        <f t="shared" si="6"/>
        <v>InstructionsA71</v>
      </c>
      <c r="B67" s="57" t="s">
        <v>20</v>
      </c>
      <c r="C67" s="57" t="s">
        <v>12670</v>
      </c>
      <c r="D67" s="57" t="s">
        <v>93</v>
      </c>
      <c r="E67" s="57" t="s">
        <v>94</v>
      </c>
      <c r="F67" s="57" t="s">
        <v>95</v>
      </c>
      <c r="G67" s="57" t="s">
        <v>12031</v>
      </c>
      <c r="H67" s="57" t="s">
        <v>96</v>
      </c>
      <c r="I67" s="57" t="s">
        <v>12180</v>
      </c>
    </row>
    <row r="68" spans="1:9">
      <c r="A68" s="57" t="str">
        <f t="shared" si="5"/>
        <v>InstructionsA73</v>
      </c>
      <c r="B68" s="57" t="s">
        <v>20</v>
      </c>
      <c r="C68" s="57" t="s">
        <v>11684</v>
      </c>
      <c r="D68" s="57" t="s">
        <v>97</v>
      </c>
      <c r="E68" s="58" t="s">
        <v>98</v>
      </c>
      <c r="F68" s="57" t="s">
        <v>99</v>
      </c>
      <c r="G68" s="57" t="s">
        <v>100</v>
      </c>
      <c r="H68" s="57" t="s">
        <v>101</v>
      </c>
      <c r="I68" s="57" t="s">
        <v>12147</v>
      </c>
    </row>
    <row r="69" spans="1:9" ht="256.5">
      <c r="A69" s="57" t="str">
        <f t="shared" si="5"/>
        <v>InstructionsA74</v>
      </c>
      <c r="B69" s="57" t="s">
        <v>20</v>
      </c>
      <c r="C69" s="57" t="s">
        <v>11685</v>
      </c>
      <c r="D69" s="57" t="s">
        <v>12010</v>
      </c>
      <c r="E69" s="59" t="s">
        <v>102</v>
      </c>
      <c r="F69" s="57" t="s">
        <v>103</v>
      </c>
      <c r="G69" s="57" t="s">
        <v>104</v>
      </c>
      <c r="H69" s="57" t="s">
        <v>105</v>
      </c>
      <c r="I69" s="57" t="s">
        <v>12181</v>
      </c>
    </row>
    <row r="70" spans="1:9" ht="162">
      <c r="A70" s="57" t="str">
        <f t="shared" si="5"/>
        <v>InstructionsA75</v>
      </c>
      <c r="B70" s="57" t="s">
        <v>20</v>
      </c>
      <c r="C70" s="57" t="s">
        <v>11762</v>
      </c>
      <c r="D70" s="57" t="s">
        <v>106</v>
      </c>
      <c r="E70" s="59" t="s">
        <v>107</v>
      </c>
      <c r="F70" s="57" t="s">
        <v>108</v>
      </c>
      <c r="G70" s="57" t="s">
        <v>109</v>
      </c>
      <c r="H70" s="57" t="s">
        <v>110</v>
      </c>
      <c r="I70" s="57" t="s">
        <v>12182</v>
      </c>
    </row>
    <row r="71" spans="1:9" ht="148.5">
      <c r="A71" s="57" t="str">
        <f t="shared" si="5"/>
        <v>InstructionsA76</v>
      </c>
      <c r="B71" s="57" t="s">
        <v>20</v>
      </c>
      <c r="C71" s="57" t="s">
        <v>12298</v>
      </c>
      <c r="D71" s="57" t="s">
        <v>111</v>
      </c>
      <c r="E71" s="59" t="s">
        <v>112</v>
      </c>
      <c r="F71" s="57" t="s">
        <v>113</v>
      </c>
      <c r="G71" s="57" t="s">
        <v>114</v>
      </c>
      <c r="H71" s="57" t="s">
        <v>115</v>
      </c>
      <c r="I71" s="57" t="s">
        <v>12148</v>
      </c>
    </row>
    <row r="72" spans="1:9" ht="310.5">
      <c r="A72" s="57" t="str">
        <f t="shared" si="5"/>
        <v>InstructionsA77</v>
      </c>
      <c r="B72" s="57" t="s">
        <v>20</v>
      </c>
      <c r="C72" s="57" t="s">
        <v>12621</v>
      </c>
      <c r="D72" s="57" t="s">
        <v>116</v>
      </c>
      <c r="E72" s="59" t="s">
        <v>117</v>
      </c>
      <c r="F72" s="57" t="s">
        <v>118</v>
      </c>
      <c r="G72" s="57" t="s">
        <v>119</v>
      </c>
      <c r="H72" s="57" t="s">
        <v>120</v>
      </c>
      <c r="I72" s="57" t="s">
        <v>12149</v>
      </c>
    </row>
    <row r="73" spans="1:9" ht="113.5" customHeight="1">
      <c r="A73" s="57" t="str">
        <f t="shared" si="5"/>
        <v>InstructionsA78</v>
      </c>
      <c r="B73" s="57" t="s">
        <v>20</v>
      </c>
      <c r="C73" s="57" t="s">
        <v>12671</v>
      </c>
      <c r="D73" s="57" t="s">
        <v>121</v>
      </c>
      <c r="E73" s="59" t="s">
        <v>122</v>
      </c>
      <c r="F73" s="57" t="s">
        <v>123</v>
      </c>
      <c r="G73" s="57" t="s">
        <v>124</v>
      </c>
      <c r="H73" s="57" t="s">
        <v>125</v>
      </c>
      <c r="I73" s="57" t="s">
        <v>12150</v>
      </c>
    </row>
    <row r="74" spans="1:9">
      <c r="A74" s="57" t="str">
        <f t="shared" si="5"/>
        <v>DefinitionsB2</v>
      </c>
      <c r="B74" s="57" t="s">
        <v>126</v>
      </c>
      <c r="C74" s="57" t="s">
        <v>127</v>
      </c>
      <c r="D74" s="57" t="s">
        <v>128</v>
      </c>
      <c r="E74" s="58" t="s">
        <v>129</v>
      </c>
      <c r="F74" s="57" t="s">
        <v>130</v>
      </c>
      <c r="G74" s="57" t="s">
        <v>131</v>
      </c>
      <c r="H74" s="57" t="s">
        <v>128</v>
      </c>
      <c r="I74" s="57" t="s">
        <v>12151</v>
      </c>
    </row>
    <row r="75" spans="1:9">
      <c r="A75" s="57" t="str">
        <f t="shared" si="5"/>
        <v>DefinitionsB3</v>
      </c>
      <c r="B75" s="57" t="s">
        <v>126</v>
      </c>
      <c r="C75" s="57" t="s">
        <v>132</v>
      </c>
      <c r="D75" s="57" t="s">
        <v>715</v>
      </c>
      <c r="E75" s="58" t="s">
        <v>11412</v>
      </c>
      <c r="F75" s="57" t="s">
        <v>11583</v>
      </c>
      <c r="G75" s="57" t="s">
        <v>11454</v>
      </c>
      <c r="H75" s="57" t="s">
        <v>11413</v>
      </c>
      <c r="I75" s="195" t="s">
        <v>12164</v>
      </c>
    </row>
    <row r="76" spans="1:9">
      <c r="A76" s="57" t="str">
        <f t="shared" si="5"/>
        <v>DefinitionsB4</v>
      </c>
      <c r="B76" s="57" t="s">
        <v>126</v>
      </c>
      <c r="C76" s="57" t="s">
        <v>133</v>
      </c>
      <c r="D76" s="57" t="s">
        <v>134</v>
      </c>
      <c r="E76" s="58" t="s">
        <v>135</v>
      </c>
      <c r="F76" s="57" t="s">
        <v>136</v>
      </c>
      <c r="G76" s="57" t="s">
        <v>137</v>
      </c>
      <c r="H76" s="57" t="s">
        <v>138</v>
      </c>
      <c r="I76" s="57" t="s">
        <v>12152</v>
      </c>
    </row>
    <row r="77" spans="1:9">
      <c r="A77" s="57" t="str">
        <f t="shared" si="5"/>
        <v>DefinitionsB5</v>
      </c>
      <c r="B77" s="57" t="s">
        <v>126</v>
      </c>
      <c r="C77" s="57" t="s">
        <v>139</v>
      </c>
      <c r="D77" s="57" t="s">
        <v>140</v>
      </c>
      <c r="E77" s="57" t="s">
        <v>141</v>
      </c>
      <c r="F77" s="57" t="s">
        <v>142</v>
      </c>
      <c r="G77" s="57" t="s">
        <v>143</v>
      </c>
      <c r="H77" s="57" t="s">
        <v>144</v>
      </c>
      <c r="I77" s="57" t="s">
        <v>12153</v>
      </c>
    </row>
    <row r="78" spans="1:9">
      <c r="A78" s="57" t="str">
        <f>B78&amp;C78</f>
        <v>DefinitionsB6</v>
      </c>
      <c r="B78" s="57" t="s">
        <v>126</v>
      </c>
      <c r="C78" s="57" t="s">
        <v>145</v>
      </c>
      <c r="D78" s="57" t="s">
        <v>148</v>
      </c>
      <c r="E78" s="58" t="s">
        <v>149</v>
      </c>
      <c r="F78" s="57" t="s">
        <v>150</v>
      </c>
      <c r="G78" s="57" t="s">
        <v>151</v>
      </c>
      <c r="H78" s="57" t="s">
        <v>152</v>
      </c>
      <c r="I78" s="195" t="s">
        <v>12154</v>
      </c>
    </row>
    <row r="79" spans="1:9">
      <c r="A79" s="57" t="str">
        <f>B79&amp;C79</f>
        <v>DefinitionsB7</v>
      </c>
      <c r="B79" s="57" t="s">
        <v>126</v>
      </c>
      <c r="C79" s="57" t="s">
        <v>146</v>
      </c>
      <c r="D79" s="57" t="s">
        <v>716</v>
      </c>
      <c r="E79" s="58" t="s">
        <v>11447</v>
      </c>
      <c r="F79" s="57" t="s">
        <v>11587</v>
      </c>
      <c r="G79" s="57" t="s">
        <v>11449</v>
      </c>
      <c r="H79" s="57" t="s">
        <v>11448</v>
      </c>
      <c r="I79" s="57" t="s">
        <v>12155</v>
      </c>
    </row>
    <row r="80" spans="1:9">
      <c r="A80" s="57" t="str">
        <f t="shared" ref="A80:A128" si="8">B80&amp;C80</f>
        <v>DefinitionsB8</v>
      </c>
      <c r="B80" s="57" t="s">
        <v>126</v>
      </c>
      <c r="C80" s="57" t="s">
        <v>147</v>
      </c>
      <c r="D80" s="57" t="s">
        <v>158</v>
      </c>
      <c r="E80" s="58" t="s">
        <v>159</v>
      </c>
      <c r="F80" s="57" t="s">
        <v>160</v>
      </c>
      <c r="G80" s="57" t="s">
        <v>161</v>
      </c>
      <c r="H80" s="57" t="s">
        <v>162</v>
      </c>
      <c r="I80" s="57" t="s">
        <v>12156</v>
      </c>
    </row>
    <row r="81" spans="1:9">
      <c r="A81" s="57" t="str">
        <f t="shared" si="8"/>
        <v>DefinitionsB9</v>
      </c>
      <c r="B81" s="57" t="s">
        <v>126</v>
      </c>
      <c r="C81" s="57" t="s">
        <v>153</v>
      </c>
      <c r="D81" s="57" t="s">
        <v>164</v>
      </c>
      <c r="E81" s="58" t="s">
        <v>165</v>
      </c>
      <c r="F81" s="57" t="s">
        <v>166</v>
      </c>
      <c r="G81" s="57" t="s">
        <v>167</v>
      </c>
      <c r="H81" s="57" t="s">
        <v>168</v>
      </c>
      <c r="I81" s="57" t="s">
        <v>12157</v>
      </c>
    </row>
    <row r="82" spans="1:9">
      <c r="A82" s="57" t="str">
        <f t="shared" ref="A82" si="9">B82&amp;C82</f>
        <v>DefinitionsB10</v>
      </c>
      <c r="B82" s="57" t="s">
        <v>126</v>
      </c>
      <c r="C82" s="57" t="s">
        <v>154</v>
      </c>
      <c r="D82" s="57" t="s">
        <v>11602</v>
      </c>
      <c r="E82" s="221" t="s">
        <v>11963</v>
      </c>
      <c r="F82" s="57" t="s">
        <v>11964</v>
      </c>
      <c r="G82" s="57" t="s">
        <v>11965</v>
      </c>
      <c r="H82" s="57" t="s">
        <v>11966</v>
      </c>
      <c r="I82" s="57" t="s">
        <v>12165</v>
      </c>
    </row>
    <row r="83" spans="1:9">
      <c r="A83" s="57" t="str">
        <f t="shared" si="8"/>
        <v>DefinitionsB11</v>
      </c>
      <c r="B83" s="57" t="s">
        <v>126</v>
      </c>
      <c r="C83" s="57" t="s">
        <v>155</v>
      </c>
      <c r="D83" s="57" t="s">
        <v>11611</v>
      </c>
      <c r="E83" s="221" t="s">
        <v>11690</v>
      </c>
      <c r="F83" s="57" t="s">
        <v>11691</v>
      </c>
      <c r="G83" s="57" t="s">
        <v>11692</v>
      </c>
      <c r="H83" s="57" t="s">
        <v>11693</v>
      </c>
      <c r="I83" s="57" t="s">
        <v>12166</v>
      </c>
    </row>
    <row r="84" spans="1:9" ht="27">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11450</v>
      </c>
      <c r="F85" s="57" t="s">
        <v>11451</v>
      </c>
      <c r="G85" s="57" t="s">
        <v>11452</v>
      </c>
      <c r="H85" s="57" t="s">
        <v>11453</v>
      </c>
      <c r="I85" s="57" t="s">
        <v>12158</v>
      </c>
    </row>
    <row r="86" spans="1:9">
      <c r="A86" s="57" t="str">
        <f t="shared" si="10"/>
        <v>DefinitionsB14</v>
      </c>
      <c r="B86" s="57" t="s">
        <v>126</v>
      </c>
      <c r="C86" s="57" t="s">
        <v>163</v>
      </c>
      <c r="D86" s="57" t="s">
        <v>179</v>
      </c>
      <c r="E86" s="58" t="s">
        <v>180</v>
      </c>
      <c r="F86" s="57" t="s">
        <v>181</v>
      </c>
      <c r="G86" s="57" t="s">
        <v>182</v>
      </c>
      <c r="H86" s="57" t="s">
        <v>183</v>
      </c>
      <c r="I86" s="57" t="s">
        <v>12159</v>
      </c>
    </row>
    <row r="87" spans="1:9">
      <c r="A87" s="57" t="str">
        <f t="shared" si="10"/>
        <v>DefinitionsB15</v>
      </c>
      <c r="B87" s="57" t="s">
        <v>126</v>
      </c>
      <c r="C87" s="57" t="s">
        <v>169</v>
      </c>
      <c r="D87" s="57" t="s">
        <v>11603</v>
      </c>
      <c r="E87" s="221" t="s">
        <v>11967</v>
      </c>
      <c r="F87" s="57" t="s">
        <v>11968</v>
      </c>
      <c r="G87" s="57" t="s">
        <v>11969</v>
      </c>
      <c r="H87" s="57" t="s">
        <v>11970</v>
      </c>
      <c r="I87" s="57" t="s">
        <v>12167</v>
      </c>
    </row>
    <row r="88" spans="1:9">
      <c r="A88" s="57" t="str">
        <f t="shared" si="10"/>
        <v>DefinitionsB16</v>
      </c>
      <c r="B88" s="57" t="s">
        <v>126</v>
      </c>
      <c r="C88" s="57" t="s">
        <v>170</v>
      </c>
      <c r="D88" s="57" t="s">
        <v>718</v>
      </c>
      <c r="E88" s="58" t="s">
        <v>186</v>
      </c>
      <c r="F88" s="57" t="s">
        <v>185</v>
      </c>
      <c r="G88" s="57" t="s">
        <v>185</v>
      </c>
      <c r="H88" s="57" t="s">
        <v>185</v>
      </c>
      <c r="I88" s="57" t="s">
        <v>718</v>
      </c>
    </row>
    <row r="89" spans="1:9" ht="27">
      <c r="A89" s="57" t="str">
        <f t="shared" si="10"/>
        <v>DefinitionsB17</v>
      </c>
      <c r="B89" s="57" t="s">
        <v>126</v>
      </c>
      <c r="C89" s="57" t="s">
        <v>171</v>
      </c>
      <c r="D89" s="57" t="s">
        <v>190</v>
      </c>
      <c r="E89" s="58" t="s">
        <v>191</v>
      </c>
      <c r="F89" s="57" t="s">
        <v>192</v>
      </c>
      <c r="G89" s="57" t="s">
        <v>193</v>
      </c>
      <c r="H89" s="57" t="s">
        <v>194</v>
      </c>
      <c r="I89" s="57" t="s">
        <v>190</v>
      </c>
    </row>
    <row r="90" spans="1:9" ht="27">
      <c r="A90" s="57" t="str">
        <f t="shared" si="10"/>
        <v>DefinitionsB18</v>
      </c>
      <c r="B90" s="57" t="s">
        <v>126</v>
      </c>
      <c r="C90" s="57" t="s">
        <v>172</v>
      </c>
      <c r="D90" s="57" t="s">
        <v>719</v>
      </c>
      <c r="E90" s="58" t="s">
        <v>196</v>
      </c>
      <c r="F90" s="57" t="s">
        <v>197</v>
      </c>
      <c r="G90" s="57" t="s">
        <v>198</v>
      </c>
      <c r="H90" s="57" t="s">
        <v>12169</v>
      </c>
      <c r="I90" s="57" t="s">
        <v>12160</v>
      </c>
    </row>
    <row r="91" spans="1:9" ht="27">
      <c r="A91" s="57" t="str">
        <f t="shared" si="10"/>
        <v>DefinitionsB19</v>
      </c>
      <c r="B91" s="57" t="s">
        <v>126</v>
      </c>
      <c r="C91" s="57" t="s">
        <v>173</v>
      </c>
      <c r="D91" s="57" t="s">
        <v>11688</v>
      </c>
      <c r="E91" s="58" t="s">
        <v>200</v>
      </c>
      <c r="F91" s="57" t="s">
        <v>201</v>
      </c>
      <c r="G91" s="57" t="s">
        <v>202</v>
      </c>
      <c r="H91" s="57" t="s">
        <v>203</v>
      </c>
      <c r="I91" s="57" t="s">
        <v>12161</v>
      </c>
    </row>
    <row r="92" spans="1:9" ht="27">
      <c r="A92" s="57" t="str">
        <f t="shared" si="10"/>
        <v>DefinitionsB20</v>
      </c>
      <c r="B92" s="57" t="s">
        <v>126</v>
      </c>
      <c r="C92" s="57" t="s">
        <v>178</v>
      </c>
      <c r="D92" s="57" t="s">
        <v>205</v>
      </c>
      <c r="E92" s="58" t="s">
        <v>206</v>
      </c>
      <c r="F92" s="57" t="s">
        <v>207</v>
      </c>
      <c r="G92" s="57" t="s">
        <v>208</v>
      </c>
      <c r="H92" s="57" t="s">
        <v>209</v>
      </c>
      <c r="I92" s="57" t="s">
        <v>12162</v>
      </c>
    </row>
    <row r="93" spans="1:9">
      <c r="A93" s="57" t="str">
        <f t="shared" si="10"/>
        <v>DefinitionsB21</v>
      </c>
      <c r="B93" s="57" t="s">
        <v>126</v>
      </c>
      <c r="C93" s="57" t="s">
        <v>184</v>
      </c>
      <c r="D93" s="57" t="s">
        <v>210</v>
      </c>
      <c r="E93" s="58" t="s">
        <v>211</v>
      </c>
      <c r="F93" s="57" t="s">
        <v>212</v>
      </c>
      <c r="G93" s="57" t="s">
        <v>213</v>
      </c>
      <c r="H93" s="57" t="s">
        <v>214</v>
      </c>
      <c r="I93" s="57" t="s">
        <v>12163</v>
      </c>
    </row>
    <row r="94" spans="1:9">
      <c r="A94" s="57" t="str">
        <f t="shared" si="10"/>
        <v>DefinitionsB22</v>
      </c>
      <c r="B94" s="57" t="s">
        <v>126</v>
      </c>
      <c r="C94" s="57" t="s">
        <v>188</v>
      </c>
      <c r="D94" s="57" t="s">
        <v>11604</v>
      </c>
      <c r="E94" s="221" t="s">
        <v>11971</v>
      </c>
      <c r="F94" s="57" t="s">
        <v>11972</v>
      </c>
      <c r="G94" s="57" t="s">
        <v>11974</v>
      </c>
      <c r="H94" s="57" t="s">
        <v>11975</v>
      </c>
      <c r="I94" s="57" t="s">
        <v>12168</v>
      </c>
    </row>
    <row r="95" spans="1:9">
      <c r="A95" s="57" t="str">
        <f t="shared" si="8"/>
        <v>DefinitionsC2</v>
      </c>
      <c r="B95" s="57" t="s">
        <v>126</v>
      </c>
      <c r="C95" s="57" t="s">
        <v>215</v>
      </c>
      <c r="D95" s="57" t="s">
        <v>216</v>
      </c>
      <c r="E95" s="58" t="s">
        <v>217</v>
      </c>
      <c r="F95" s="57" t="s">
        <v>218</v>
      </c>
      <c r="G95" s="57" t="s">
        <v>219</v>
      </c>
      <c r="H95" s="57" t="s">
        <v>216</v>
      </c>
      <c r="I95" s="57" t="s">
        <v>12170</v>
      </c>
    </row>
    <row r="96" spans="1:9" ht="108">
      <c r="A96" s="57" t="str">
        <f t="shared" si="8"/>
        <v>DefinitionsC3</v>
      </c>
      <c r="B96" s="57" t="s">
        <v>126</v>
      </c>
      <c r="C96" s="57" t="s">
        <v>220</v>
      </c>
      <c r="D96" s="57" t="s">
        <v>11610</v>
      </c>
      <c r="E96" s="193" t="s">
        <v>11694</v>
      </c>
      <c r="F96" s="193" t="s">
        <v>11695</v>
      </c>
      <c r="G96" s="193" t="s">
        <v>11696</v>
      </c>
      <c r="H96" s="193" t="s">
        <v>11697</v>
      </c>
      <c r="I96" s="57" t="s">
        <v>12179</v>
      </c>
    </row>
    <row r="97" spans="1:9" ht="81">
      <c r="A97" s="57" t="str">
        <f t="shared" si="8"/>
        <v>DefinitionsC4</v>
      </c>
      <c r="B97" s="57" t="s">
        <v>126</v>
      </c>
      <c r="C97" s="57" t="s">
        <v>221</v>
      </c>
      <c r="D97" s="57" t="s">
        <v>222</v>
      </c>
      <c r="E97" s="58" t="s">
        <v>223</v>
      </c>
      <c r="F97" s="57" t="s">
        <v>224</v>
      </c>
      <c r="G97" s="57" t="s">
        <v>225</v>
      </c>
      <c r="H97" s="57" t="s">
        <v>226</v>
      </c>
      <c r="I97" s="57" t="s">
        <v>12183</v>
      </c>
    </row>
    <row r="98" spans="1:9" ht="121.5">
      <c r="A98" s="57" t="str">
        <f t="shared" si="8"/>
        <v>DefinitionsC5</v>
      </c>
      <c r="B98" s="57" t="s">
        <v>126</v>
      </c>
      <c r="C98" s="57" t="s">
        <v>227</v>
      </c>
      <c r="D98" s="57" t="s">
        <v>228</v>
      </c>
      <c r="E98" s="58" t="s">
        <v>229</v>
      </c>
      <c r="F98" s="57" t="s">
        <v>230</v>
      </c>
      <c r="G98" s="57" t="s">
        <v>231</v>
      </c>
      <c r="H98" s="57" t="s">
        <v>232</v>
      </c>
      <c r="I98" s="57" t="s">
        <v>12184</v>
      </c>
    </row>
    <row r="99" spans="1:9" ht="162">
      <c r="A99" s="57" t="str">
        <f t="shared" si="8"/>
        <v>DefinitionsC6</v>
      </c>
      <c r="B99" s="57" t="s">
        <v>126</v>
      </c>
      <c r="C99" s="57" t="s">
        <v>233</v>
      </c>
      <c r="D99" s="57" t="s">
        <v>236</v>
      </c>
      <c r="E99" s="58" t="s">
        <v>237</v>
      </c>
      <c r="F99" s="57" t="s">
        <v>238</v>
      </c>
      <c r="G99" s="57" t="s">
        <v>239</v>
      </c>
      <c r="H99" s="57" t="s">
        <v>240</v>
      </c>
      <c r="I99" s="57" t="s">
        <v>12185</v>
      </c>
    </row>
    <row r="100" spans="1:9" ht="135">
      <c r="A100" s="57" t="str">
        <f t="shared" si="8"/>
        <v>DefinitionsC7</v>
      </c>
      <c r="B100" s="57" t="s">
        <v>126</v>
      </c>
      <c r="C100" s="57" t="s">
        <v>234</v>
      </c>
      <c r="D100" s="57" t="s">
        <v>717</v>
      </c>
      <c r="E100" s="58" t="s">
        <v>11393</v>
      </c>
      <c r="F100" s="57" t="s">
        <v>11394</v>
      </c>
      <c r="G100" s="57" t="s">
        <v>11395</v>
      </c>
      <c r="H100" s="57" t="s">
        <v>11396</v>
      </c>
      <c r="I100" s="57" t="s">
        <v>12186</v>
      </c>
    </row>
    <row r="101" spans="1:9" ht="148.5">
      <c r="A101" s="57" t="str">
        <f t="shared" si="8"/>
        <v>DefinitionsC8</v>
      </c>
      <c r="B101" s="57" t="s">
        <v>126</v>
      </c>
      <c r="C101" s="57" t="s">
        <v>235</v>
      </c>
      <c r="D101" s="57" t="s">
        <v>246</v>
      </c>
      <c r="E101" s="59" t="s">
        <v>247</v>
      </c>
      <c r="F101" s="57" t="s">
        <v>248</v>
      </c>
      <c r="G101" s="57" t="s">
        <v>249</v>
      </c>
      <c r="H101" s="57" t="s">
        <v>250</v>
      </c>
      <c r="I101" s="57" t="s">
        <v>12187</v>
      </c>
    </row>
    <row r="102" spans="1:9" ht="409.5">
      <c r="A102" s="57" t="str">
        <f t="shared" si="8"/>
        <v>DefinitionsC9</v>
      </c>
      <c r="B102" s="57" t="s">
        <v>126</v>
      </c>
      <c r="C102" s="57" t="s">
        <v>241</v>
      </c>
      <c r="D102" s="57" t="s">
        <v>252</v>
      </c>
      <c r="E102" s="59" t="s">
        <v>253</v>
      </c>
      <c r="F102" s="57" t="s">
        <v>254</v>
      </c>
      <c r="G102" s="57" t="s">
        <v>255</v>
      </c>
      <c r="H102" s="57" t="s">
        <v>256</v>
      </c>
      <c r="I102" s="57" t="s">
        <v>12188</v>
      </c>
    </row>
    <row r="103" spans="1:9" ht="54">
      <c r="A103" s="57" t="str">
        <f t="shared" si="8"/>
        <v>DefinitionsC10</v>
      </c>
      <c r="B103" s="57" t="s">
        <v>126</v>
      </c>
      <c r="C103" s="57" t="s">
        <v>242</v>
      </c>
      <c r="D103" s="57" t="s">
        <v>11605</v>
      </c>
      <c r="E103" s="222" t="s">
        <v>11698</v>
      </c>
      <c r="F103" s="57" t="s">
        <v>11699</v>
      </c>
      <c r="G103" s="57" t="s">
        <v>11700</v>
      </c>
      <c r="H103" s="57" t="s">
        <v>11701</v>
      </c>
      <c r="I103" s="230" t="s">
        <v>12189</v>
      </c>
    </row>
    <row r="104" spans="1:9" ht="27">
      <c r="A104" s="57" t="str">
        <f t="shared" ref="A104:A115" si="11">B104&amp;C104</f>
        <v>DefinitionsC11</v>
      </c>
      <c r="B104" s="57" t="s">
        <v>126</v>
      </c>
      <c r="C104" s="57" t="s">
        <v>243</v>
      </c>
      <c r="D104" s="57" t="s">
        <v>11612</v>
      </c>
      <c r="E104" s="222" t="s">
        <v>11702</v>
      </c>
      <c r="F104" s="57" t="s">
        <v>11703</v>
      </c>
      <c r="G104" s="57" t="s">
        <v>11704</v>
      </c>
      <c r="H104" s="57" t="s">
        <v>11705</v>
      </c>
      <c r="I104" s="230" t="s">
        <v>12190</v>
      </c>
    </row>
    <row r="105" spans="1:9" ht="216">
      <c r="A105" s="57" t="str">
        <f t="shared" si="11"/>
        <v>DefinitionsC12</v>
      </c>
      <c r="B105" s="57" t="s">
        <v>126</v>
      </c>
      <c r="C105" s="57" t="s">
        <v>244</v>
      </c>
      <c r="D105" s="57" t="s">
        <v>262</v>
      </c>
      <c r="E105" s="58" t="s">
        <v>263</v>
      </c>
      <c r="F105" s="57" t="s">
        <v>264</v>
      </c>
      <c r="G105" s="57" t="s">
        <v>265</v>
      </c>
      <c r="H105" s="57" t="s">
        <v>266</v>
      </c>
      <c r="I105" s="57" t="s">
        <v>12171</v>
      </c>
    </row>
    <row r="106" spans="1:9" ht="202.5">
      <c r="A106" s="57" t="str">
        <f t="shared" si="11"/>
        <v>DefinitionsC13</v>
      </c>
      <c r="B106" s="57" t="s">
        <v>126</v>
      </c>
      <c r="C106" s="57" t="s">
        <v>245</v>
      </c>
      <c r="D106" s="57" t="s">
        <v>11607</v>
      </c>
      <c r="E106" s="178" t="s">
        <v>11706</v>
      </c>
      <c r="F106" s="57" t="s">
        <v>11707</v>
      </c>
      <c r="G106" s="57" t="s">
        <v>11708</v>
      </c>
      <c r="H106" s="57" t="s">
        <v>11709</v>
      </c>
      <c r="I106" s="57" t="s">
        <v>12308</v>
      </c>
    </row>
    <row r="107" spans="1:9" ht="67.5">
      <c r="A107" s="57" t="str">
        <f t="shared" si="11"/>
        <v>DefinitionsC14</v>
      </c>
      <c r="B107" s="57" t="s">
        <v>126</v>
      </c>
      <c r="C107" s="57" t="s">
        <v>251</v>
      </c>
      <c r="D107" s="57" t="s">
        <v>268</v>
      </c>
      <c r="E107" s="58" t="s">
        <v>269</v>
      </c>
      <c r="F107" s="57" t="s">
        <v>270</v>
      </c>
      <c r="G107" s="57" t="s">
        <v>271</v>
      </c>
      <c r="H107" s="57" t="s">
        <v>12191</v>
      </c>
      <c r="I107" s="57" t="s">
        <v>12172</v>
      </c>
    </row>
    <row r="108" spans="1:9" ht="94.5">
      <c r="A108" s="57" t="str">
        <f t="shared" si="11"/>
        <v>DefinitionsC15</v>
      </c>
      <c r="B108" s="57" t="s">
        <v>126</v>
      </c>
      <c r="C108" s="57" t="s">
        <v>257</v>
      </c>
      <c r="D108" s="57" t="s">
        <v>11606</v>
      </c>
      <c r="E108" s="222" t="s">
        <v>11710</v>
      </c>
      <c r="F108" s="57" t="s">
        <v>11711</v>
      </c>
      <c r="G108" s="57" t="s">
        <v>11712</v>
      </c>
      <c r="H108" s="57" t="s">
        <v>11713</v>
      </c>
      <c r="I108" s="57" t="s">
        <v>12192</v>
      </c>
    </row>
    <row r="109" spans="1:9" ht="67.5">
      <c r="A109" s="57" t="str">
        <f t="shared" si="11"/>
        <v>DefinitionsC16</v>
      </c>
      <c r="B109" s="57" t="s">
        <v>126</v>
      </c>
      <c r="C109" s="57" t="s">
        <v>258</v>
      </c>
      <c r="D109" s="57" t="s">
        <v>187</v>
      </c>
      <c r="E109" s="58" t="s">
        <v>273</v>
      </c>
      <c r="F109" s="57" t="s">
        <v>274</v>
      </c>
      <c r="G109" s="57" t="s">
        <v>275</v>
      </c>
      <c r="H109" s="57" t="s">
        <v>187</v>
      </c>
      <c r="I109" s="57" t="s">
        <v>12173</v>
      </c>
    </row>
    <row r="110" spans="1:9" ht="94.5">
      <c r="A110" s="57" t="str">
        <f t="shared" si="11"/>
        <v>DefinitionsC17</v>
      </c>
      <c r="B110" s="57" t="s">
        <v>126</v>
      </c>
      <c r="C110" s="57" t="s">
        <v>259</v>
      </c>
      <c r="D110" s="57" t="s">
        <v>276</v>
      </c>
      <c r="E110" s="58" t="s">
        <v>277</v>
      </c>
      <c r="F110" s="57" t="s">
        <v>278</v>
      </c>
      <c r="G110" s="57" t="s">
        <v>279</v>
      </c>
      <c r="H110" s="57" t="s">
        <v>280</v>
      </c>
      <c r="I110" s="57" t="s">
        <v>12174</v>
      </c>
    </row>
    <row r="111" spans="1:9" s="189" customFormat="1" ht="270">
      <c r="A111" s="57" t="str">
        <f t="shared" si="11"/>
        <v>DefinitionsC18</v>
      </c>
      <c r="B111" s="57" t="s">
        <v>126</v>
      </c>
      <c r="C111" s="57" t="s">
        <v>260</v>
      </c>
      <c r="D111" s="57" t="s">
        <v>11575</v>
      </c>
      <c r="E111" s="59" t="s">
        <v>11576</v>
      </c>
      <c r="F111" s="57" t="s">
        <v>11577</v>
      </c>
      <c r="G111" s="57" t="s">
        <v>11578</v>
      </c>
      <c r="H111" s="57" t="s">
        <v>11579</v>
      </c>
      <c r="I111" s="57" t="s">
        <v>12175</v>
      </c>
    </row>
    <row r="112" spans="1:9" ht="256.5">
      <c r="A112" s="57" t="str">
        <f t="shared" si="11"/>
        <v>DefinitionsC19</v>
      </c>
      <c r="B112" s="57" t="s">
        <v>126</v>
      </c>
      <c r="C112" s="57" t="s">
        <v>261</v>
      </c>
      <c r="D112" s="57" t="s">
        <v>11689</v>
      </c>
      <c r="E112" s="59" t="s">
        <v>281</v>
      </c>
      <c r="F112" s="57" t="s">
        <v>282</v>
      </c>
      <c r="G112" s="57" t="s">
        <v>11419</v>
      </c>
      <c r="H112" s="57" t="s">
        <v>11420</v>
      </c>
      <c r="I112" s="57" t="s">
        <v>12176</v>
      </c>
    </row>
    <row r="113" spans="1:9" ht="148.5">
      <c r="A113" s="57" t="str">
        <f t="shared" si="11"/>
        <v>DefinitionsC20</v>
      </c>
      <c r="B113" s="57" t="s">
        <v>126</v>
      </c>
      <c r="C113" s="57" t="s">
        <v>267</v>
      </c>
      <c r="D113" s="57" t="s">
        <v>720</v>
      </c>
      <c r="E113" s="59" t="s">
        <v>11415</v>
      </c>
      <c r="F113" s="57" t="s">
        <v>11416</v>
      </c>
      <c r="G113" s="57" t="s">
        <v>11417</v>
      </c>
      <c r="H113" s="57" t="s">
        <v>11418</v>
      </c>
      <c r="I113" s="57" t="s">
        <v>12177</v>
      </c>
    </row>
    <row r="114" spans="1:9" ht="81">
      <c r="A114" s="57" t="str">
        <f t="shared" si="11"/>
        <v>DefinitionsC21</v>
      </c>
      <c r="B114" s="57" t="s">
        <v>126</v>
      </c>
      <c r="C114" s="57" t="s">
        <v>272</v>
      </c>
      <c r="D114" s="57" t="s">
        <v>283</v>
      </c>
      <c r="E114" s="58" t="s">
        <v>284</v>
      </c>
      <c r="F114" s="57" t="s">
        <v>285</v>
      </c>
      <c r="G114" s="57" t="s">
        <v>286</v>
      </c>
      <c r="H114" s="57" t="s">
        <v>11973</v>
      </c>
      <c r="I114" s="57" t="s">
        <v>12178</v>
      </c>
    </row>
    <row r="115" spans="1:9" ht="81">
      <c r="A115" s="57" t="str">
        <f t="shared" si="11"/>
        <v>DefinitionsC22</v>
      </c>
      <c r="B115" s="57" t="s">
        <v>126</v>
      </c>
      <c r="C115" s="57" t="s">
        <v>11608</v>
      </c>
      <c r="D115" s="57" t="s">
        <v>11609</v>
      </c>
      <c r="E115" s="228" t="s">
        <v>11714</v>
      </c>
      <c r="F115" s="57" t="s">
        <v>11715</v>
      </c>
      <c r="G115" s="57" t="s">
        <v>11716</v>
      </c>
      <c r="H115" s="57" t="s">
        <v>11717</v>
      </c>
      <c r="I115" s="57" t="s">
        <v>12193</v>
      </c>
    </row>
    <row r="116" spans="1:9" ht="27">
      <c r="A116" s="57" t="str">
        <f t="shared" si="8"/>
        <v>DeclarationD2</v>
      </c>
      <c r="B116" s="57" t="s">
        <v>287</v>
      </c>
      <c r="C116" s="57" t="s">
        <v>288</v>
      </c>
      <c r="D116" s="57" t="s">
        <v>12032</v>
      </c>
      <c r="E116" s="57" t="s">
        <v>12195</v>
      </c>
      <c r="F116" s="57" t="s">
        <v>12196</v>
      </c>
      <c r="G116" s="57" t="s">
        <v>12197</v>
      </c>
      <c r="H116" s="57" t="s">
        <v>12198</v>
      </c>
      <c r="I116" s="57" t="s">
        <v>12194</v>
      </c>
    </row>
    <row r="117" spans="1:9" ht="27">
      <c r="A117" s="57" t="str">
        <f t="shared" si="8"/>
        <v>DeclarationF3</v>
      </c>
      <c r="B117" s="57" t="s">
        <v>287</v>
      </c>
      <c r="C117" s="57" t="s">
        <v>289</v>
      </c>
      <c r="D117" s="57" t="s">
        <v>290</v>
      </c>
      <c r="E117" s="58" t="s">
        <v>291</v>
      </c>
      <c r="F117" s="57" t="s">
        <v>292</v>
      </c>
      <c r="G117" s="57" t="s">
        <v>293</v>
      </c>
      <c r="H117" s="57" t="s">
        <v>294</v>
      </c>
      <c r="I117" s="57" t="s">
        <v>12199</v>
      </c>
    </row>
    <row r="118" spans="1:9" ht="27">
      <c r="A118" s="57" t="str">
        <f t="shared" si="8"/>
        <v>DeclarationI3</v>
      </c>
      <c r="B118" s="57" t="s">
        <v>287</v>
      </c>
      <c r="C118" s="57" t="s">
        <v>295</v>
      </c>
      <c r="D118" s="57" t="s">
        <v>296</v>
      </c>
      <c r="E118" s="58" t="s">
        <v>297</v>
      </c>
      <c r="F118" s="57" t="s">
        <v>298</v>
      </c>
      <c r="G118" s="57" t="s">
        <v>299</v>
      </c>
      <c r="H118" s="57" t="s">
        <v>300</v>
      </c>
      <c r="I118" s="57" t="s">
        <v>12200</v>
      </c>
    </row>
    <row r="119" spans="1:9">
      <c r="A119" s="57" t="str">
        <f t="shared" si="8"/>
        <v>DeclarationI4</v>
      </c>
      <c r="B119" s="57" t="s">
        <v>287</v>
      </c>
      <c r="C119" s="57" t="s">
        <v>301</v>
      </c>
      <c r="D119" s="57" t="s">
        <v>302</v>
      </c>
      <c r="E119" s="58" t="s">
        <v>11414</v>
      </c>
      <c r="F119" s="57" t="s">
        <v>303</v>
      </c>
      <c r="G119" s="57" t="s">
        <v>304</v>
      </c>
      <c r="H119" s="57" t="s">
        <v>305</v>
      </c>
      <c r="I119" s="57" t="s">
        <v>12201</v>
      </c>
    </row>
    <row r="120" spans="1:9" ht="40.5">
      <c r="A120" s="57" t="str">
        <f t="shared" si="8"/>
        <v>DeclarationB4</v>
      </c>
      <c r="B120" s="57" t="s">
        <v>287</v>
      </c>
      <c r="C120" s="57" t="s">
        <v>133</v>
      </c>
      <c r="D120" s="57" t="s">
        <v>11613</v>
      </c>
      <c r="E120" s="59" t="s">
        <v>12006</v>
      </c>
      <c r="F120" s="193" t="s">
        <v>12005</v>
      </c>
      <c r="G120" s="57" t="s">
        <v>12003</v>
      </c>
      <c r="H120" s="57" t="s">
        <v>12004</v>
      </c>
      <c r="I120" s="57" t="s">
        <v>12220</v>
      </c>
    </row>
    <row r="121" spans="1:9" ht="40.5">
      <c r="A121" s="57" t="str">
        <f t="shared" si="8"/>
        <v>DeclarationB6</v>
      </c>
      <c r="B121" s="57" t="s">
        <v>287</v>
      </c>
      <c r="C121" s="57" t="s">
        <v>145</v>
      </c>
      <c r="D121" s="57" t="s">
        <v>306</v>
      </c>
      <c r="E121" s="57" t="s">
        <v>307</v>
      </c>
      <c r="F121" s="61" t="s">
        <v>308</v>
      </c>
      <c r="G121" s="61" t="s">
        <v>309</v>
      </c>
      <c r="H121" s="61" t="s">
        <v>310</v>
      </c>
      <c r="I121" s="57" t="s">
        <v>12202</v>
      </c>
    </row>
    <row r="122" spans="1:9">
      <c r="A122" s="57" t="str">
        <f t="shared" si="8"/>
        <v>DeclarationB7</v>
      </c>
      <c r="B122" s="57" t="s">
        <v>287</v>
      </c>
      <c r="C122" s="57" t="s">
        <v>146</v>
      </c>
      <c r="D122" s="57" t="s">
        <v>311</v>
      </c>
      <c r="E122" s="59" t="s">
        <v>312</v>
      </c>
      <c r="F122" s="57" t="s">
        <v>313</v>
      </c>
      <c r="G122" s="57" t="s">
        <v>314</v>
      </c>
      <c r="H122" s="57" t="s">
        <v>315</v>
      </c>
      <c r="I122" s="57" t="s">
        <v>12203</v>
      </c>
    </row>
    <row r="123" spans="1:9">
      <c r="A123" s="57" t="str">
        <f t="shared" si="8"/>
        <v>DeclarationB8</v>
      </c>
      <c r="B123" s="57" t="s">
        <v>287</v>
      </c>
      <c r="C123" s="57" t="s">
        <v>147</v>
      </c>
      <c r="D123" s="57" t="s">
        <v>316</v>
      </c>
      <c r="E123" s="58" t="s">
        <v>317</v>
      </c>
      <c r="F123" s="57" t="s">
        <v>318</v>
      </c>
      <c r="G123" s="57" t="s">
        <v>319</v>
      </c>
      <c r="H123" s="57" t="s">
        <v>320</v>
      </c>
      <c r="I123" s="57" t="s">
        <v>12204</v>
      </c>
    </row>
    <row r="124" spans="1:9">
      <c r="A124" s="57" t="str">
        <f t="shared" si="8"/>
        <v>DeclarationB9</v>
      </c>
      <c r="B124" s="57" t="s">
        <v>287</v>
      </c>
      <c r="C124" s="57" t="s">
        <v>153</v>
      </c>
      <c r="D124" s="57" t="s">
        <v>321</v>
      </c>
      <c r="E124" s="58" t="s">
        <v>322</v>
      </c>
      <c r="F124" s="57" t="s">
        <v>323</v>
      </c>
      <c r="G124" s="57" t="s">
        <v>324</v>
      </c>
      <c r="H124" s="57" t="s">
        <v>325</v>
      </c>
      <c r="I124" s="57" t="s">
        <v>12205</v>
      </c>
    </row>
    <row r="125" spans="1:9">
      <c r="A125" s="57" t="str">
        <f t="shared" si="8"/>
        <v>DeclarationB10</v>
      </c>
      <c r="B125" s="57" t="s">
        <v>287</v>
      </c>
      <c r="C125" s="57" t="s">
        <v>154</v>
      </c>
      <c r="D125" s="57" t="s">
        <v>326</v>
      </c>
      <c r="E125" s="58" t="s">
        <v>327</v>
      </c>
      <c r="F125" s="57" t="s">
        <v>328</v>
      </c>
      <c r="G125" s="57" t="s">
        <v>329</v>
      </c>
      <c r="H125" s="57" t="s">
        <v>330</v>
      </c>
      <c r="I125" s="57" t="s">
        <v>12206</v>
      </c>
    </row>
    <row r="126" spans="1:9">
      <c r="A126" s="57" t="str">
        <f t="shared" si="8"/>
        <v>DeclarationB10A</v>
      </c>
      <c r="B126" s="57" t="s">
        <v>287</v>
      </c>
      <c r="C126" s="57" t="s">
        <v>331</v>
      </c>
      <c r="D126" s="57" t="s">
        <v>326</v>
      </c>
      <c r="E126" s="58" t="s">
        <v>327</v>
      </c>
      <c r="F126" s="57" t="s">
        <v>328</v>
      </c>
      <c r="G126" s="57" t="s">
        <v>329</v>
      </c>
      <c r="H126" s="57" t="s">
        <v>330</v>
      </c>
      <c r="I126" s="57" t="s">
        <v>12206</v>
      </c>
    </row>
    <row r="127" spans="1:9">
      <c r="A127" s="57" t="str">
        <f t="shared" si="8"/>
        <v>DeclarationB10C</v>
      </c>
      <c r="B127" s="57" t="s">
        <v>287</v>
      </c>
      <c r="C127" s="57" t="s">
        <v>332</v>
      </c>
      <c r="D127" s="57" t="s">
        <v>1227</v>
      </c>
      <c r="E127" s="58" t="s">
        <v>333</v>
      </c>
      <c r="F127" s="57" t="s">
        <v>334</v>
      </c>
      <c r="G127" s="57" t="s">
        <v>335</v>
      </c>
      <c r="H127" s="57" t="s">
        <v>336</v>
      </c>
      <c r="I127" s="57" t="s">
        <v>12207</v>
      </c>
    </row>
    <row r="128" spans="1:9" ht="27">
      <c r="A128" s="57" t="str">
        <f t="shared" si="8"/>
        <v>DeclarationB10B</v>
      </c>
      <c r="B128" s="57" t="s">
        <v>287</v>
      </c>
      <c r="C128" s="57" t="s">
        <v>337</v>
      </c>
      <c r="D128" s="57" t="s">
        <v>338</v>
      </c>
      <c r="E128" s="59" t="s">
        <v>339</v>
      </c>
      <c r="F128" s="57" t="s">
        <v>340</v>
      </c>
      <c r="G128" s="57" t="s">
        <v>341</v>
      </c>
      <c r="H128" s="57" t="s">
        <v>342</v>
      </c>
      <c r="I128" s="57" t="s">
        <v>12208</v>
      </c>
    </row>
    <row r="129" spans="1:9" ht="27">
      <c r="A129" s="57" t="str">
        <f t="shared" ref="A129:A158" si="12">B129&amp;C129</f>
        <v>DeclarationD11</v>
      </c>
      <c r="B129" s="57" t="s">
        <v>287</v>
      </c>
      <c r="C129" s="57" t="s">
        <v>343</v>
      </c>
      <c r="D129" s="57" t="s">
        <v>344</v>
      </c>
      <c r="E129" s="59" t="s">
        <v>345</v>
      </c>
      <c r="F129" s="57" t="s">
        <v>346</v>
      </c>
      <c r="G129" s="57" t="s">
        <v>347</v>
      </c>
      <c r="H129" s="57" t="s">
        <v>348</v>
      </c>
      <c r="I129" s="57" t="s">
        <v>12209</v>
      </c>
    </row>
    <row r="130" spans="1:9" ht="67.5">
      <c r="A130" s="57" t="str">
        <f t="shared" ref="A130:A131" si="13">B130&amp;C130</f>
        <v>DeclarationB12</v>
      </c>
      <c r="B130" s="57" t="s">
        <v>287</v>
      </c>
      <c r="C130" s="57" t="s">
        <v>156</v>
      </c>
      <c r="D130" s="57" t="s">
        <v>12625</v>
      </c>
      <c r="E130" s="59" t="s">
        <v>12626</v>
      </c>
      <c r="F130" s="57" t="s">
        <v>12627</v>
      </c>
      <c r="G130" s="57" t="s">
        <v>12628</v>
      </c>
      <c r="H130" s="57" t="s">
        <v>12629</v>
      </c>
      <c r="I130" s="57" t="s">
        <v>12672</v>
      </c>
    </row>
    <row r="131" spans="1:9" ht="54">
      <c r="A131" s="57" t="str">
        <f t="shared" si="13"/>
        <v>DeclarationB14</v>
      </c>
      <c r="B131" s="57" t="s">
        <v>287</v>
      </c>
      <c r="C131" s="57" t="s">
        <v>163</v>
      </c>
      <c r="D131" s="57" t="s">
        <v>12651</v>
      </c>
      <c r="E131" s="264" t="s">
        <v>12724</v>
      </c>
      <c r="F131" s="265" t="s">
        <v>12725</v>
      </c>
      <c r="G131" s="57" t="s">
        <v>12726</v>
      </c>
      <c r="H131" s="57" t="s">
        <v>12652</v>
      </c>
      <c r="I131" s="57" t="s">
        <v>12653</v>
      </c>
    </row>
    <row r="132" spans="1:9" ht="54">
      <c r="A132" s="57" t="str">
        <f t="shared" ref="A132" si="14">B132&amp;C132</f>
        <v>DeclarationB15</v>
      </c>
      <c r="B132" s="57" t="s">
        <v>287</v>
      </c>
      <c r="C132" s="57" t="s">
        <v>169</v>
      </c>
      <c r="D132" s="57" t="s">
        <v>723</v>
      </c>
      <c r="E132" s="178" t="s">
        <v>11427</v>
      </c>
      <c r="F132" s="57" t="s">
        <v>11426</v>
      </c>
      <c r="G132" s="57" t="s">
        <v>11425</v>
      </c>
      <c r="H132" s="57" t="s">
        <v>12630</v>
      </c>
      <c r="I132" s="57" t="s">
        <v>12673</v>
      </c>
    </row>
    <row r="133" spans="1:9" ht="27">
      <c r="A133" s="187" t="str">
        <f t="shared" ref="A133" si="15">B133&amp;C133</f>
        <v>Declaration</v>
      </c>
      <c r="B133" s="187" t="s">
        <v>287</v>
      </c>
      <c r="C133" s="187"/>
      <c r="D133" s="57" t="s">
        <v>1228</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12210</v>
      </c>
    </row>
    <row r="135" spans="1:9">
      <c r="A135" s="57" t="str">
        <f t="shared" si="12"/>
        <v>DeclarationB18</v>
      </c>
      <c r="B135" s="57" t="s">
        <v>287</v>
      </c>
      <c r="C135" s="57" t="s">
        <v>172</v>
      </c>
      <c r="D135" s="57" t="s">
        <v>354</v>
      </c>
      <c r="E135" s="59" t="s">
        <v>355</v>
      </c>
      <c r="F135" s="57" t="s">
        <v>356</v>
      </c>
      <c r="G135" s="57" t="s">
        <v>357</v>
      </c>
      <c r="H135" s="57" t="s">
        <v>358</v>
      </c>
      <c r="I135" s="57" t="s">
        <v>12211</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12212</v>
      </c>
    </row>
    <row r="138" spans="1:9">
      <c r="A138" s="57" t="str">
        <f t="shared" si="12"/>
        <v>DeclarationB21</v>
      </c>
      <c r="B138" s="57" t="s">
        <v>287</v>
      </c>
      <c r="C138" s="57" t="s">
        <v>184</v>
      </c>
      <c r="D138" s="57" t="s">
        <v>369</v>
      </c>
      <c r="E138" s="58" t="s">
        <v>370</v>
      </c>
      <c r="F138" s="57" t="s">
        <v>371</v>
      </c>
      <c r="G138" s="57" t="s">
        <v>372</v>
      </c>
      <c r="H138" s="57" t="s">
        <v>373</v>
      </c>
      <c r="I138" s="57" t="s">
        <v>12213</v>
      </c>
    </row>
    <row r="139" spans="1:9">
      <c r="A139" s="57" t="str">
        <f t="shared" si="12"/>
        <v>DeclarationB22</v>
      </c>
      <c r="B139" s="57" t="s">
        <v>287</v>
      </c>
      <c r="C139" s="57" t="s">
        <v>188</v>
      </c>
      <c r="D139" s="57" t="s">
        <v>374</v>
      </c>
      <c r="E139" s="58" t="s">
        <v>375</v>
      </c>
      <c r="F139" s="57" t="s">
        <v>376</v>
      </c>
      <c r="G139" s="57" t="s">
        <v>377</v>
      </c>
      <c r="H139" s="57" t="s">
        <v>378</v>
      </c>
      <c r="I139" s="57" t="s">
        <v>12214</v>
      </c>
    </row>
    <row r="140" spans="1:9">
      <c r="A140" s="57" t="str">
        <f t="shared" si="12"/>
        <v>DeclarationB23</v>
      </c>
      <c r="B140" s="57" t="s">
        <v>287</v>
      </c>
      <c r="C140" s="57" t="s">
        <v>189</v>
      </c>
      <c r="D140" s="57" t="s">
        <v>379</v>
      </c>
      <c r="E140" s="58" t="s">
        <v>380</v>
      </c>
      <c r="F140" s="57" t="s">
        <v>381</v>
      </c>
      <c r="G140" s="57" t="s">
        <v>382</v>
      </c>
      <c r="H140" s="57" t="s">
        <v>383</v>
      </c>
      <c r="I140" s="57" t="s">
        <v>12215</v>
      </c>
    </row>
    <row r="141" spans="1:9">
      <c r="A141" s="57" t="str">
        <f t="shared" si="12"/>
        <v>DeclarationB24</v>
      </c>
      <c r="B141" s="57" t="s">
        <v>287</v>
      </c>
      <c r="C141" s="57" t="s">
        <v>195</v>
      </c>
      <c r="D141" s="57" t="s">
        <v>384</v>
      </c>
      <c r="E141" s="58" t="s">
        <v>385</v>
      </c>
      <c r="F141" s="57" t="s">
        <v>386</v>
      </c>
      <c r="G141" s="57" t="s">
        <v>387</v>
      </c>
      <c r="H141" s="57" t="s">
        <v>388</v>
      </c>
      <c r="I141" s="57" t="s">
        <v>12216</v>
      </c>
    </row>
    <row r="142" spans="1:9" ht="28.5" customHeight="1">
      <c r="A142" s="57" t="str">
        <f t="shared" si="12"/>
        <v>DeclarationB25</v>
      </c>
      <c r="B142" s="57" t="s">
        <v>287</v>
      </c>
      <c r="C142" s="57" t="s">
        <v>199</v>
      </c>
      <c r="D142" s="57" t="s">
        <v>389</v>
      </c>
      <c r="E142" s="58" t="s">
        <v>390</v>
      </c>
      <c r="F142" s="57" t="s">
        <v>391</v>
      </c>
      <c r="G142" s="57" t="s">
        <v>392</v>
      </c>
      <c r="H142" s="57" t="s">
        <v>393</v>
      </c>
      <c r="I142" s="57" t="s">
        <v>12217</v>
      </c>
    </row>
    <row r="143" spans="1:9" ht="28.5" customHeight="1">
      <c r="A143" s="57" t="str">
        <f t="shared" si="12"/>
        <v>DeclarationB26</v>
      </c>
      <c r="B143" s="57" t="s">
        <v>287</v>
      </c>
      <c r="C143" s="57" t="s">
        <v>204</v>
      </c>
      <c r="D143" s="57" t="s">
        <v>394</v>
      </c>
      <c r="E143" s="58" t="s">
        <v>395</v>
      </c>
      <c r="F143" s="57" t="s">
        <v>396</v>
      </c>
      <c r="G143" s="57" t="s">
        <v>397</v>
      </c>
      <c r="H143" s="57" t="s">
        <v>398</v>
      </c>
      <c r="I143" s="57" t="s">
        <v>12218</v>
      </c>
    </row>
    <row r="144" spans="1:9" ht="28.5" customHeight="1">
      <c r="A144" s="57" t="str">
        <f t="shared" si="12"/>
        <v>DeclarationB27</v>
      </c>
      <c r="B144" s="57" t="s">
        <v>287</v>
      </c>
      <c r="C144" s="57" t="s">
        <v>11600</v>
      </c>
      <c r="D144" s="57" t="s">
        <v>399</v>
      </c>
      <c r="E144" s="58" t="s">
        <v>400</v>
      </c>
      <c r="F144" s="57" t="s">
        <v>401</v>
      </c>
      <c r="G144" s="57" t="s">
        <v>402</v>
      </c>
      <c r="H144" s="57" t="s">
        <v>403</v>
      </c>
      <c r="I144" s="57" t="s">
        <v>12219</v>
      </c>
    </row>
    <row r="145" spans="1:9" ht="28.5" customHeight="1">
      <c r="A145" s="57" t="str">
        <f t="shared" si="12"/>
        <v>DeclarationB29</v>
      </c>
      <c r="B145" s="57" t="s">
        <v>287</v>
      </c>
      <c r="C145" s="57" t="s">
        <v>12631</v>
      </c>
      <c r="D145" s="57" t="s">
        <v>686</v>
      </c>
      <c r="E145" s="58" t="s">
        <v>11435</v>
      </c>
      <c r="F145" s="57" t="s">
        <v>11436</v>
      </c>
      <c r="G145" s="57" t="s">
        <v>11437</v>
      </c>
      <c r="H145" s="57" t="s">
        <v>11438</v>
      </c>
      <c r="I145" s="57" t="s">
        <v>12222</v>
      </c>
    </row>
    <row r="146" spans="1:9" ht="44.25" customHeight="1">
      <c r="A146" s="57" t="str">
        <f t="shared" si="12"/>
        <v>DeclarationB30</v>
      </c>
      <c r="B146" s="57" t="s">
        <v>287</v>
      </c>
      <c r="C146" s="57" t="s">
        <v>12632</v>
      </c>
      <c r="D146" s="57" t="s">
        <v>687</v>
      </c>
      <c r="E146" s="62" t="s">
        <v>11439</v>
      </c>
      <c r="F146" s="61" t="s">
        <v>11440</v>
      </c>
      <c r="G146" s="61" t="s">
        <v>11441</v>
      </c>
      <c r="H146" s="61" t="s">
        <v>11442</v>
      </c>
      <c r="I146" s="57" t="s">
        <v>12223</v>
      </c>
    </row>
    <row r="147" spans="1:9" ht="42.65" customHeight="1">
      <c r="A147" s="57" t="str">
        <f t="shared" si="12"/>
        <v>DeclarationB42</v>
      </c>
      <c r="B147" s="57" t="s">
        <v>287</v>
      </c>
      <c r="C147" s="57" t="s">
        <v>12633</v>
      </c>
      <c r="D147" s="57" t="s">
        <v>722</v>
      </c>
      <c r="E147" s="60" t="s">
        <v>11443</v>
      </c>
      <c r="F147" s="61" t="s">
        <v>11444</v>
      </c>
      <c r="G147" s="61" t="s">
        <v>11445</v>
      </c>
      <c r="H147" s="61" t="s">
        <v>11446</v>
      </c>
      <c r="I147" s="57" t="s">
        <v>12224</v>
      </c>
    </row>
    <row r="148" spans="1:9" ht="28.5" customHeight="1">
      <c r="A148" s="57" t="str">
        <f t="shared" si="12"/>
        <v>DeclarationD30</v>
      </c>
      <c r="B148" s="57" t="s">
        <v>287</v>
      </c>
      <c r="C148" s="57" t="s">
        <v>12634</v>
      </c>
      <c r="D148" s="57" t="s">
        <v>404</v>
      </c>
      <c r="E148" s="58" t="s">
        <v>405</v>
      </c>
      <c r="F148" s="57" t="s">
        <v>405</v>
      </c>
      <c r="G148" s="57" t="s">
        <v>406</v>
      </c>
      <c r="H148" s="57" t="s">
        <v>407</v>
      </c>
      <c r="I148" s="57" t="s">
        <v>12305</v>
      </c>
    </row>
    <row r="149" spans="1:9" ht="14.25" customHeight="1">
      <c r="A149" s="57" t="str">
        <f t="shared" si="12"/>
        <v>DeclarationG30</v>
      </c>
      <c r="B149" s="57" t="s">
        <v>287</v>
      </c>
      <c r="C149" s="57" t="s">
        <v>12635</v>
      </c>
      <c r="D149" s="57" t="s">
        <v>408</v>
      </c>
      <c r="E149" s="58" t="s">
        <v>409</v>
      </c>
      <c r="F149" s="57" t="s">
        <v>410</v>
      </c>
      <c r="G149" s="57" t="s">
        <v>411</v>
      </c>
      <c r="H149" s="57" t="s">
        <v>412</v>
      </c>
      <c r="I149" s="57" t="s">
        <v>12236</v>
      </c>
    </row>
    <row r="150" spans="1:9" ht="54">
      <c r="A150" s="57" t="str">
        <f t="shared" si="12"/>
        <v>Minerals ScopeB5</v>
      </c>
      <c r="B150" s="57" t="s">
        <v>11722</v>
      </c>
      <c r="C150" s="57" t="s">
        <v>139</v>
      </c>
      <c r="D150" s="57" t="s">
        <v>12700</v>
      </c>
      <c r="E150" s="221" t="s">
        <v>12033</v>
      </c>
      <c r="F150" s="57" t="s">
        <v>12034</v>
      </c>
      <c r="G150" s="57" t="s">
        <v>12035</v>
      </c>
      <c r="H150" s="57" t="s">
        <v>12036</v>
      </c>
      <c r="I150" s="57" t="s">
        <v>12707</v>
      </c>
    </row>
    <row r="151" spans="1:9" ht="121.5">
      <c r="A151" s="57" t="str">
        <f t="shared" si="12"/>
        <v>Minerals ScopeB6</v>
      </c>
      <c r="B151" s="57" t="s">
        <v>11722</v>
      </c>
      <c r="C151" s="57" t="s">
        <v>145</v>
      </c>
      <c r="D151" s="57" t="s">
        <v>12641</v>
      </c>
      <c r="E151" s="221" t="s">
        <v>12643</v>
      </c>
      <c r="F151" s="57" t="s">
        <v>12644</v>
      </c>
      <c r="G151" s="57" t="s">
        <v>12645</v>
      </c>
      <c r="H151" s="57" t="s">
        <v>12642</v>
      </c>
      <c r="I151" s="57" t="s">
        <v>12708</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12225</v>
      </c>
    </row>
    <row r="157" spans="1:9" ht="409.5">
      <c r="A157" s="57" t="str">
        <f t="shared" si="12"/>
        <v>Smelter Look-upA1</v>
      </c>
      <c r="B157" s="57" t="s">
        <v>430</v>
      </c>
      <c r="C157" s="57" t="s">
        <v>21</v>
      </c>
      <c r="D157" s="57" t="s">
        <v>431</v>
      </c>
      <c r="E157" s="60" t="s">
        <v>432</v>
      </c>
      <c r="F157" s="61" t="s">
        <v>433</v>
      </c>
      <c r="G157" s="61" t="s">
        <v>434</v>
      </c>
      <c r="H157" s="61" t="s">
        <v>435</v>
      </c>
      <c r="I157" s="57" t="s">
        <v>12675</v>
      </c>
    </row>
    <row r="158" spans="1:9" ht="27">
      <c r="A158" s="57" t="str">
        <f t="shared" si="12"/>
        <v>Smelter Look-upA4</v>
      </c>
      <c r="B158" s="57" t="s">
        <v>430</v>
      </c>
      <c r="C158" s="57" t="s">
        <v>32</v>
      </c>
      <c r="D158" s="57" t="s">
        <v>436</v>
      </c>
      <c r="E158" s="62" t="s">
        <v>437</v>
      </c>
      <c r="F158" s="57" t="s">
        <v>437</v>
      </c>
      <c r="G158" s="57" t="s">
        <v>438</v>
      </c>
      <c r="H158" s="57" t="s">
        <v>439</v>
      </c>
      <c r="I158" s="57" t="s">
        <v>12248</v>
      </c>
    </row>
    <row r="159" spans="1:9" ht="27">
      <c r="A159" s="57" t="str">
        <f t="shared" ref="A159:A167" si="16">B159&amp;C159</f>
        <v>Smelter Look-upB4</v>
      </c>
      <c r="B159" s="57" t="s">
        <v>430</v>
      </c>
      <c r="C159" s="57" t="s">
        <v>133</v>
      </c>
      <c r="D159" s="57" t="s">
        <v>440</v>
      </c>
      <c r="E159" s="62" t="s">
        <v>441</v>
      </c>
      <c r="F159" s="61" t="s">
        <v>442</v>
      </c>
      <c r="G159" s="61" t="s">
        <v>443</v>
      </c>
      <c r="H159" s="61" t="s">
        <v>444</v>
      </c>
      <c r="I159" s="57" t="s">
        <v>12676</v>
      </c>
    </row>
    <row r="160" spans="1:9" ht="27">
      <c r="A160" s="57" t="str">
        <f t="shared" si="16"/>
        <v>Smelter Look-up</v>
      </c>
      <c r="B160" s="57" t="s">
        <v>430</v>
      </c>
      <c r="D160" s="57" t="s">
        <v>445</v>
      </c>
      <c r="E160" s="62" t="s">
        <v>446</v>
      </c>
      <c r="F160" s="57" t="s">
        <v>447</v>
      </c>
      <c r="G160" s="57" t="s">
        <v>448</v>
      </c>
      <c r="H160" s="57" t="s">
        <v>449</v>
      </c>
      <c r="I160" s="57" t="s">
        <v>12677</v>
      </c>
    </row>
    <row r="161" spans="1:9" ht="27">
      <c r="A161" s="57" t="str">
        <f t="shared" si="16"/>
        <v>Smelter Look-upC4</v>
      </c>
      <c r="B161" s="57" t="s">
        <v>430</v>
      </c>
      <c r="C161" s="57" t="s">
        <v>221</v>
      </c>
      <c r="D161" s="57" t="s">
        <v>450</v>
      </c>
      <c r="E161" s="58" t="s">
        <v>451</v>
      </c>
      <c r="F161" s="57" t="s">
        <v>452</v>
      </c>
      <c r="G161" s="57" t="s">
        <v>453</v>
      </c>
      <c r="H161" s="57" t="s">
        <v>454</v>
      </c>
      <c r="I161" s="57" t="s">
        <v>12678</v>
      </c>
    </row>
    <row r="162" spans="1:9" ht="103.75" customHeight="1">
      <c r="A162" s="57" t="str">
        <f t="shared" si="16"/>
        <v>Smelter Look-upD4</v>
      </c>
      <c r="B162" s="57" t="s">
        <v>430</v>
      </c>
      <c r="C162" s="57" t="s">
        <v>455</v>
      </c>
      <c r="D162" s="57" t="s">
        <v>456</v>
      </c>
      <c r="E162" s="58" t="s">
        <v>457</v>
      </c>
      <c r="F162" s="57" t="s">
        <v>458</v>
      </c>
      <c r="G162" s="57" t="s">
        <v>459</v>
      </c>
      <c r="H162" s="57" t="s">
        <v>460</v>
      </c>
      <c r="I162" s="57" t="s">
        <v>12679</v>
      </c>
    </row>
    <row r="163" spans="1:9" ht="27">
      <c r="A163" s="57" t="str">
        <f t="shared" si="16"/>
        <v>Smelter Look-upE4</v>
      </c>
      <c r="B163" s="57" t="s">
        <v>430</v>
      </c>
      <c r="C163" s="57" t="s">
        <v>461</v>
      </c>
      <c r="D163" s="57" t="s">
        <v>462</v>
      </c>
      <c r="E163" s="62" t="s">
        <v>463</v>
      </c>
      <c r="F163" s="61" t="s">
        <v>464</v>
      </c>
      <c r="G163" s="61" t="s">
        <v>465</v>
      </c>
      <c r="H163" s="61" t="s">
        <v>466</v>
      </c>
      <c r="I163" s="57" t="s">
        <v>12680</v>
      </c>
    </row>
    <row r="164" spans="1:9" ht="27">
      <c r="A164" s="57" t="str">
        <f t="shared" si="16"/>
        <v>Smelter Look-upF4</v>
      </c>
      <c r="B164" s="57" t="s">
        <v>430</v>
      </c>
      <c r="C164" s="57" t="s">
        <v>467</v>
      </c>
      <c r="D164" s="57" t="s">
        <v>468</v>
      </c>
      <c r="E164" s="58" t="s">
        <v>469</v>
      </c>
      <c r="F164" s="57" t="s">
        <v>470</v>
      </c>
      <c r="G164" s="57" t="s">
        <v>471</v>
      </c>
      <c r="H164" s="57" t="s">
        <v>472</v>
      </c>
      <c r="I164" s="57" t="s">
        <v>12243</v>
      </c>
    </row>
    <row r="165" spans="1:9" ht="27">
      <c r="A165" s="57" t="str">
        <f t="shared" si="16"/>
        <v>Smelter Look-upG4</v>
      </c>
      <c r="B165" s="57" t="s">
        <v>430</v>
      </c>
      <c r="C165" s="57" t="s">
        <v>473</v>
      </c>
      <c r="D165" s="57" t="s">
        <v>474</v>
      </c>
      <c r="E165" s="58" t="s">
        <v>475</v>
      </c>
      <c r="F165" s="57" t="s">
        <v>476</v>
      </c>
      <c r="G165" s="57" t="s">
        <v>477</v>
      </c>
      <c r="H165" s="57" t="s">
        <v>478</v>
      </c>
      <c r="I165" s="57" t="s">
        <v>12227</v>
      </c>
    </row>
    <row r="166" spans="1:9" ht="27">
      <c r="A166" s="57" t="str">
        <f t="shared" si="16"/>
        <v>Smelter Look-upH4</v>
      </c>
      <c r="B166" s="57" t="s">
        <v>430</v>
      </c>
      <c r="C166" s="57" t="s">
        <v>479</v>
      </c>
      <c r="D166" s="57" t="s">
        <v>480</v>
      </c>
      <c r="E166" s="58" t="s">
        <v>481</v>
      </c>
      <c r="F166" s="57" t="s">
        <v>482</v>
      </c>
      <c r="G166" s="57" t="s">
        <v>483</v>
      </c>
      <c r="H166" s="57" t="s">
        <v>484</v>
      </c>
      <c r="I166" s="57" t="s">
        <v>12228</v>
      </c>
    </row>
    <row r="167" spans="1:9" ht="27">
      <c r="A167" s="57" t="str">
        <f t="shared" si="16"/>
        <v>Smelter Look-upI4</v>
      </c>
      <c r="B167" s="57" t="s">
        <v>430</v>
      </c>
      <c r="C167" s="57" t="s">
        <v>301</v>
      </c>
      <c r="D167" s="57" t="s">
        <v>485</v>
      </c>
      <c r="E167" s="58" t="s">
        <v>486</v>
      </c>
      <c r="F167" s="57" t="s">
        <v>487</v>
      </c>
      <c r="G167" s="57" t="s">
        <v>488</v>
      </c>
      <c r="H167" s="57" t="s">
        <v>489</v>
      </c>
      <c r="I167" s="57" t="s">
        <v>12229</v>
      </c>
    </row>
    <row r="168" spans="1:9" ht="27">
      <c r="A168" s="57" t="str">
        <f t="shared" ref="A168" si="17">B168&amp;C168</f>
        <v>Smelter ListA4</v>
      </c>
      <c r="B168" s="57" t="s">
        <v>490</v>
      </c>
      <c r="C168" s="57" t="s">
        <v>32</v>
      </c>
      <c r="D168" s="57" t="s">
        <v>12515</v>
      </c>
      <c r="E168" s="221" t="s">
        <v>12681</v>
      </c>
      <c r="F168" s="57" t="s">
        <v>12682</v>
      </c>
      <c r="G168" s="57" t="s">
        <v>12683</v>
      </c>
      <c r="H168" s="57" t="s">
        <v>12684</v>
      </c>
      <c r="I168" s="57" t="s">
        <v>12685</v>
      </c>
    </row>
    <row r="169" spans="1:9">
      <c r="A169" s="57" t="str">
        <f t="shared" ref="A169:A213" si="18">B169&amp;C169</f>
        <v>Smelter ListB4</v>
      </c>
      <c r="B169" s="57" t="s">
        <v>490</v>
      </c>
      <c r="C169" s="57" t="s">
        <v>133</v>
      </c>
      <c r="D169" s="57" t="s">
        <v>491</v>
      </c>
      <c r="E169" s="58" t="s">
        <v>492</v>
      </c>
      <c r="F169" s="57" t="s">
        <v>492</v>
      </c>
      <c r="G169" s="57" t="s">
        <v>493</v>
      </c>
      <c r="H169" s="57" t="s">
        <v>494</v>
      </c>
      <c r="I169" s="57" t="s">
        <v>12239</v>
      </c>
    </row>
    <row r="170" spans="1:9" ht="28.5" customHeight="1">
      <c r="A170" s="57" t="str">
        <f t="shared" si="18"/>
        <v>Smelter ListC4</v>
      </c>
      <c r="B170" s="57" t="s">
        <v>490</v>
      </c>
      <c r="C170" s="57" t="s">
        <v>221</v>
      </c>
      <c r="D170" s="61" t="s">
        <v>440</v>
      </c>
      <c r="E170" s="62" t="s">
        <v>11433</v>
      </c>
      <c r="F170" s="61" t="s">
        <v>11976</v>
      </c>
      <c r="G170" s="61" t="s">
        <v>11434</v>
      </c>
      <c r="H170" s="61" t="s">
        <v>11977</v>
      </c>
      <c r="I170" s="57" t="s">
        <v>12240</v>
      </c>
    </row>
    <row r="171" spans="1:9" ht="28.5" customHeight="1">
      <c r="A171" s="57" t="str">
        <f t="shared" ref="A171" si="19">B171&amp;C171</f>
        <v>Smelter ListD4</v>
      </c>
      <c r="B171" s="57" t="s">
        <v>490</v>
      </c>
      <c r="C171" s="57" t="s">
        <v>455</v>
      </c>
      <c r="D171" s="61" t="s">
        <v>12516</v>
      </c>
      <c r="E171" s="243" t="s">
        <v>11433</v>
      </c>
      <c r="F171" s="61" t="s">
        <v>12687</v>
      </c>
      <c r="G171" s="61" t="s">
        <v>12686</v>
      </c>
      <c r="H171" s="61" t="s">
        <v>11977</v>
      </c>
      <c r="I171" s="57" t="s">
        <v>12240</v>
      </c>
    </row>
    <row r="172" spans="1:9" ht="44.25" customHeight="1">
      <c r="A172" s="57" t="str">
        <f t="shared" si="18"/>
        <v>Smelter ListE4</v>
      </c>
      <c r="B172" s="57" t="s">
        <v>490</v>
      </c>
      <c r="C172" s="57" t="s">
        <v>461</v>
      </c>
      <c r="D172" s="57" t="s">
        <v>495</v>
      </c>
      <c r="E172" s="58" t="s">
        <v>496</v>
      </c>
      <c r="F172" s="57" t="s">
        <v>497</v>
      </c>
      <c r="G172" s="57" t="s">
        <v>498</v>
      </c>
      <c r="H172" s="57" t="s">
        <v>499</v>
      </c>
      <c r="I172" s="57" t="s">
        <v>12226</v>
      </c>
    </row>
    <row r="173" spans="1:9" ht="14.25" customHeight="1">
      <c r="A173" s="57" t="str">
        <f t="shared" si="18"/>
        <v>Smelter ListH4</v>
      </c>
      <c r="B173" s="57" t="s">
        <v>490</v>
      </c>
      <c r="C173" s="57" t="s">
        <v>479</v>
      </c>
      <c r="D173" s="57" t="s">
        <v>474</v>
      </c>
      <c r="E173" s="58" t="s">
        <v>475</v>
      </c>
      <c r="F173" s="57" t="s">
        <v>476</v>
      </c>
      <c r="G173" s="57" t="s">
        <v>477</v>
      </c>
      <c r="H173" s="57" t="s">
        <v>478</v>
      </c>
      <c r="I173" s="57" t="s">
        <v>12227</v>
      </c>
    </row>
    <row r="174" spans="1:9" ht="28.5" customHeight="1">
      <c r="A174" s="57" t="str">
        <f t="shared" si="18"/>
        <v>Smelter ListI4</v>
      </c>
      <c r="B174" s="57" t="s">
        <v>490</v>
      </c>
      <c r="C174" s="57" t="s">
        <v>301</v>
      </c>
      <c r="D174" s="57" t="s">
        <v>480</v>
      </c>
      <c r="E174" s="58" t="s">
        <v>481</v>
      </c>
      <c r="F174" s="57" t="s">
        <v>482</v>
      </c>
      <c r="G174" s="57" t="s">
        <v>483</v>
      </c>
      <c r="H174" s="57" t="s">
        <v>484</v>
      </c>
      <c r="I174" s="57" t="s">
        <v>12228</v>
      </c>
    </row>
    <row r="175" spans="1:9" ht="14.25" customHeight="1">
      <c r="A175" s="57" t="str">
        <f t="shared" si="18"/>
        <v>Smelter ListJ4</v>
      </c>
      <c r="B175" s="57" t="s">
        <v>490</v>
      </c>
      <c r="C175" s="57" t="s">
        <v>500</v>
      </c>
      <c r="D175" s="57" t="s">
        <v>485</v>
      </c>
      <c r="E175" s="58" t="s">
        <v>486</v>
      </c>
      <c r="F175" s="57" t="s">
        <v>487</v>
      </c>
      <c r="G175" s="57" t="s">
        <v>488</v>
      </c>
      <c r="H175" s="57" t="s">
        <v>489</v>
      </c>
      <c r="I175" s="57" t="s">
        <v>12229</v>
      </c>
    </row>
    <row r="176" spans="1:9">
      <c r="A176" s="57" t="str">
        <f t="shared" si="18"/>
        <v>Smelter ListK4</v>
      </c>
      <c r="B176" s="57" t="s">
        <v>490</v>
      </c>
      <c r="C176" s="57" t="s">
        <v>501</v>
      </c>
      <c r="D176" s="57" t="s">
        <v>502</v>
      </c>
      <c r="E176" s="58" t="s">
        <v>503</v>
      </c>
      <c r="F176" s="57" t="s">
        <v>504</v>
      </c>
      <c r="G176" s="57" t="s">
        <v>505</v>
      </c>
      <c r="H176" s="57" t="s">
        <v>506</v>
      </c>
      <c r="I176" s="57" t="s">
        <v>12230</v>
      </c>
    </row>
    <row r="177" spans="1:9">
      <c r="A177" s="57" t="str">
        <f t="shared" si="18"/>
        <v>Smelter ListL4</v>
      </c>
      <c r="B177" s="57" t="s">
        <v>490</v>
      </c>
      <c r="C177" s="57" t="s">
        <v>507</v>
      </c>
      <c r="D177" s="57" t="s">
        <v>508</v>
      </c>
      <c r="E177" s="58" t="s">
        <v>509</v>
      </c>
      <c r="F177" s="57" t="s">
        <v>510</v>
      </c>
      <c r="G177" s="57" t="s">
        <v>511</v>
      </c>
      <c r="H177" s="57" t="s">
        <v>512</v>
      </c>
      <c r="I177" s="57" t="s">
        <v>12231</v>
      </c>
    </row>
    <row r="178" spans="1:9">
      <c r="A178" s="57" t="str">
        <f t="shared" si="18"/>
        <v>Smelter ListM4</v>
      </c>
      <c r="B178" s="57" t="s">
        <v>490</v>
      </c>
      <c r="C178" s="57" t="s">
        <v>513</v>
      </c>
      <c r="D178" s="57" t="s">
        <v>514</v>
      </c>
      <c r="E178" s="58" t="s">
        <v>515</v>
      </c>
      <c r="F178" s="57" t="s">
        <v>516</v>
      </c>
      <c r="G178" s="57" t="s">
        <v>517</v>
      </c>
      <c r="H178" s="57" t="s">
        <v>518</v>
      </c>
      <c r="I178" s="57" t="s">
        <v>12232</v>
      </c>
    </row>
    <row r="179" spans="1:9" ht="40.5">
      <c r="A179" s="57" t="str">
        <f t="shared" si="18"/>
        <v>Smelter ListN4</v>
      </c>
      <c r="B179" s="57" t="s">
        <v>490</v>
      </c>
      <c r="C179" s="57" t="s">
        <v>519</v>
      </c>
      <c r="D179" s="57" t="s">
        <v>520</v>
      </c>
      <c r="E179" s="58" t="s">
        <v>521</v>
      </c>
      <c r="F179" s="57" t="s">
        <v>522</v>
      </c>
      <c r="G179" s="57" t="s">
        <v>523</v>
      </c>
      <c r="H179" s="57" t="s">
        <v>524</v>
      </c>
      <c r="I179" s="57" t="s">
        <v>12233</v>
      </c>
    </row>
    <row r="180" spans="1:9" ht="40.5">
      <c r="A180" s="57" t="str">
        <f t="shared" si="18"/>
        <v>Smelter ListO4</v>
      </c>
      <c r="B180" s="57" t="s">
        <v>490</v>
      </c>
      <c r="C180" s="57" t="s">
        <v>525</v>
      </c>
      <c r="D180" s="57" t="s">
        <v>526</v>
      </c>
      <c r="E180" s="58" t="s">
        <v>527</v>
      </c>
      <c r="F180" s="57" t="s">
        <v>528</v>
      </c>
      <c r="G180" s="57" t="s">
        <v>529</v>
      </c>
      <c r="H180" s="57" t="s">
        <v>530</v>
      </c>
      <c r="I180" s="57" t="s">
        <v>12234</v>
      </c>
    </row>
    <row r="181" spans="1:9" ht="54">
      <c r="A181" s="57" t="str">
        <f t="shared" si="18"/>
        <v>Smelter ListP4</v>
      </c>
      <c r="B181" s="57" t="s">
        <v>490</v>
      </c>
      <c r="C181" s="57" t="s">
        <v>12514</v>
      </c>
      <c r="D181" s="57" t="s">
        <v>531</v>
      </c>
      <c r="E181" s="58" t="s">
        <v>532</v>
      </c>
      <c r="F181" s="57" t="s">
        <v>533</v>
      </c>
      <c r="G181" s="57" t="s">
        <v>534</v>
      </c>
      <c r="H181" s="57" t="s">
        <v>535</v>
      </c>
      <c r="I181" s="57" t="s">
        <v>12235</v>
      </c>
    </row>
    <row r="182" spans="1:9">
      <c r="A182" s="57" t="str">
        <f t="shared" si="18"/>
        <v>Smelter ListQ4</v>
      </c>
      <c r="B182" s="57" t="s">
        <v>490</v>
      </c>
      <c r="C182" s="57" t="s">
        <v>12517</v>
      </c>
      <c r="D182" s="57" t="s">
        <v>408</v>
      </c>
      <c r="E182" s="58" t="s">
        <v>409</v>
      </c>
      <c r="F182" s="57" t="s">
        <v>410</v>
      </c>
      <c r="G182" s="57" t="s">
        <v>411</v>
      </c>
      <c r="H182" s="57" t="s">
        <v>412</v>
      </c>
      <c r="I182" s="57" t="s">
        <v>12236</v>
      </c>
    </row>
    <row r="183" spans="1:9" ht="27">
      <c r="A183" s="57" t="str">
        <f t="shared" si="18"/>
        <v>Smelter ListJ2</v>
      </c>
      <c r="B183" s="57" t="s">
        <v>490</v>
      </c>
      <c r="C183" s="57" t="s">
        <v>536</v>
      </c>
      <c r="D183" s="57" t="s">
        <v>537</v>
      </c>
      <c r="E183" s="57" t="s">
        <v>538</v>
      </c>
      <c r="F183" s="57" t="s">
        <v>539</v>
      </c>
      <c r="G183" s="57" t="s">
        <v>540</v>
      </c>
      <c r="H183" s="57" t="s">
        <v>541</v>
      </c>
      <c r="I183" s="194" t="s">
        <v>12237</v>
      </c>
    </row>
    <row r="184" spans="1:9" ht="27">
      <c r="A184" s="57" t="str">
        <f t="shared" si="18"/>
        <v>Smelter ListB2</v>
      </c>
      <c r="B184" s="57" t="s">
        <v>490</v>
      </c>
      <c r="C184" s="57" t="s">
        <v>127</v>
      </c>
      <c r="D184" s="194" t="s">
        <v>542</v>
      </c>
      <c r="E184" s="57" t="s">
        <v>543</v>
      </c>
      <c r="F184" s="57" t="s">
        <v>544</v>
      </c>
      <c r="G184" s="57" t="s">
        <v>545</v>
      </c>
      <c r="H184" s="57" t="s">
        <v>546</v>
      </c>
      <c r="I184" s="194" t="s">
        <v>12238</v>
      </c>
    </row>
    <row r="185" spans="1:9" ht="409.5">
      <c r="A185" s="57" t="str">
        <f t="shared" si="18"/>
        <v>Smelter ListB3</v>
      </c>
      <c r="B185" s="57" t="s">
        <v>490</v>
      </c>
      <c r="C185" s="57" t="s">
        <v>132</v>
      </c>
      <c r="D185" s="245" t="s">
        <v>12518</v>
      </c>
      <c r="E185" s="57" t="s">
        <v>12646</v>
      </c>
      <c r="F185" s="61" t="s">
        <v>12647</v>
      </c>
      <c r="G185" s="61" t="s">
        <v>12648</v>
      </c>
      <c r="H185" s="61" t="s">
        <v>12649</v>
      </c>
      <c r="I185" s="194" t="s">
        <v>12650</v>
      </c>
    </row>
    <row r="186" spans="1:9" ht="103.75" customHeight="1">
      <c r="A186" s="57" t="str">
        <f t="shared" si="18"/>
        <v>Smelter List</v>
      </c>
      <c r="B186" s="57" t="s">
        <v>490</v>
      </c>
      <c r="D186" s="194" t="s">
        <v>685</v>
      </c>
      <c r="E186" s="57" t="s">
        <v>11421</v>
      </c>
      <c r="F186" s="61" t="s">
        <v>11422</v>
      </c>
      <c r="G186" s="61" t="s">
        <v>11423</v>
      </c>
      <c r="H186" s="61" t="s">
        <v>11424</v>
      </c>
      <c r="I186" s="57" t="s">
        <v>12241</v>
      </c>
    </row>
    <row r="187" spans="1:9">
      <c r="A187" s="57" t="str">
        <f t="shared" si="18"/>
        <v>Smelter ListF4</v>
      </c>
      <c r="B187" s="57" t="s">
        <v>490</v>
      </c>
      <c r="C187" s="57" t="s">
        <v>467</v>
      </c>
      <c r="D187" s="57" t="s">
        <v>547</v>
      </c>
      <c r="E187" s="57" t="s">
        <v>548</v>
      </c>
      <c r="F187" s="57" t="s">
        <v>212</v>
      </c>
      <c r="G187" s="57" t="s">
        <v>465</v>
      </c>
      <c r="H187" s="57" t="s">
        <v>549</v>
      </c>
      <c r="I187" s="57" t="s">
        <v>12242</v>
      </c>
    </row>
    <row r="188" spans="1:9">
      <c r="A188" s="57" t="str">
        <f t="shared" si="18"/>
        <v>Smelter ListG4</v>
      </c>
      <c r="B188" s="57" t="s">
        <v>490</v>
      </c>
      <c r="C188" s="57" t="s">
        <v>473</v>
      </c>
      <c r="D188" s="57" t="s">
        <v>468</v>
      </c>
      <c r="E188" s="57" t="s">
        <v>469</v>
      </c>
      <c r="F188" s="57" t="s">
        <v>470</v>
      </c>
      <c r="G188" s="57" t="s">
        <v>471</v>
      </c>
      <c r="H188" s="57" t="s">
        <v>472</v>
      </c>
      <c r="I188" s="57" t="s">
        <v>12243</v>
      </c>
    </row>
    <row r="189" spans="1:9">
      <c r="A189" s="57" t="str">
        <f t="shared" si="18"/>
        <v>Smelter ListZ2</v>
      </c>
      <c r="B189" s="57" t="s">
        <v>490</v>
      </c>
      <c r="C189" s="57" t="s">
        <v>11758</v>
      </c>
      <c r="D189" s="57" t="s">
        <v>6</v>
      </c>
      <c r="E189" s="57" t="s">
        <v>419</v>
      </c>
      <c r="F189" s="57" t="s">
        <v>420</v>
      </c>
      <c r="G189" s="57" t="s">
        <v>421</v>
      </c>
      <c r="H189" s="57" t="s">
        <v>422</v>
      </c>
      <c r="I189" s="57" t="s">
        <v>12244</v>
      </c>
    </row>
    <row r="190" spans="1:9">
      <c r="A190" s="57" t="str">
        <f t="shared" si="18"/>
        <v>Smelter ListZ3</v>
      </c>
      <c r="B190" s="57" t="s">
        <v>490</v>
      </c>
      <c r="C190" s="57" t="s">
        <v>11759</v>
      </c>
      <c r="D190" s="57" t="s">
        <v>7</v>
      </c>
      <c r="E190" s="57" t="s">
        <v>423</v>
      </c>
      <c r="F190" s="57" t="s">
        <v>424</v>
      </c>
      <c r="G190" s="57" t="s">
        <v>425</v>
      </c>
      <c r="H190" s="57" t="s">
        <v>7</v>
      </c>
      <c r="I190" s="57" t="s">
        <v>12245</v>
      </c>
    </row>
    <row r="191" spans="1:9">
      <c r="A191" s="57" t="str">
        <f t="shared" si="18"/>
        <v>Smelter ListZ4</v>
      </c>
      <c r="B191" s="57" t="s">
        <v>490</v>
      </c>
      <c r="C191" s="57" t="s">
        <v>11760</v>
      </c>
      <c r="D191" s="57" t="s">
        <v>8</v>
      </c>
      <c r="E191" s="57" t="s">
        <v>426</v>
      </c>
      <c r="F191" s="57" t="s">
        <v>427</v>
      </c>
      <c r="G191" s="57" t="s">
        <v>428</v>
      </c>
      <c r="H191" s="57" t="s">
        <v>429</v>
      </c>
      <c r="I191" s="57" t="s">
        <v>12246</v>
      </c>
    </row>
    <row r="192" spans="1:9">
      <c r="A192" s="57" t="str">
        <f t="shared" ref="A192:A207" si="20">B192&amp;C192</f>
        <v>Mine ListA4</v>
      </c>
      <c r="B192" s="57" t="s">
        <v>11590</v>
      </c>
      <c r="C192" s="57" t="s">
        <v>32</v>
      </c>
      <c r="D192" s="57" t="s">
        <v>436</v>
      </c>
      <c r="E192" s="58" t="s">
        <v>437</v>
      </c>
      <c r="F192" s="57" t="s">
        <v>437</v>
      </c>
      <c r="G192" s="57" t="s">
        <v>438</v>
      </c>
      <c r="H192" s="57" t="s">
        <v>439</v>
      </c>
      <c r="I192" s="61" t="s">
        <v>12248</v>
      </c>
    </row>
    <row r="193" spans="1:9" ht="27">
      <c r="A193" s="57" t="str">
        <f t="shared" si="20"/>
        <v>Mine ListB4</v>
      </c>
      <c r="B193" s="57" t="s">
        <v>11590</v>
      </c>
      <c r="C193" s="57" t="s">
        <v>133</v>
      </c>
      <c r="D193" s="61" t="s">
        <v>11597</v>
      </c>
      <c r="E193" s="60" t="s">
        <v>11983</v>
      </c>
      <c r="F193" s="61" t="s">
        <v>11987</v>
      </c>
      <c r="G193" s="61" t="s">
        <v>11993</v>
      </c>
      <c r="H193" s="61" t="s">
        <v>11999</v>
      </c>
      <c r="I193" s="61" t="s">
        <v>12247</v>
      </c>
    </row>
    <row r="194" spans="1:9">
      <c r="A194" s="57" t="str">
        <f t="shared" si="20"/>
        <v>Mine ListC4</v>
      </c>
      <c r="B194" s="57" t="s">
        <v>11590</v>
      </c>
      <c r="C194" s="57" t="s">
        <v>221</v>
      </c>
      <c r="D194" s="61" t="s">
        <v>11598</v>
      </c>
      <c r="E194" s="58" t="s">
        <v>11723</v>
      </c>
      <c r="F194" s="57" t="s">
        <v>11724</v>
      </c>
      <c r="G194" s="57" t="s">
        <v>11725</v>
      </c>
      <c r="H194" s="57" t="s">
        <v>11726</v>
      </c>
    </row>
    <row r="195" spans="1:9">
      <c r="A195" s="57" t="str">
        <f t="shared" si="20"/>
        <v>Mine ListF4</v>
      </c>
      <c r="B195" s="57" t="s">
        <v>11590</v>
      </c>
      <c r="C195" s="57" t="s">
        <v>467</v>
      </c>
      <c r="D195" s="57" t="s">
        <v>11599</v>
      </c>
      <c r="E195" s="18" t="s">
        <v>11732</v>
      </c>
      <c r="F195" s="18" t="s">
        <v>11733</v>
      </c>
      <c r="G195" s="57" t="s">
        <v>11734</v>
      </c>
      <c r="H195" s="195" t="s">
        <v>11735</v>
      </c>
      <c r="I195" s="57" t="s">
        <v>12226</v>
      </c>
    </row>
    <row r="196" spans="1:9">
      <c r="A196" s="57" t="str">
        <f t="shared" si="20"/>
        <v>Mine ListG4</v>
      </c>
      <c r="B196" s="57" t="s">
        <v>11590</v>
      </c>
      <c r="C196" s="57" t="s">
        <v>473</v>
      </c>
      <c r="D196" s="57" t="s">
        <v>11591</v>
      </c>
      <c r="E196" s="58" t="s">
        <v>11727</v>
      </c>
      <c r="F196" s="57" t="s">
        <v>11728</v>
      </c>
      <c r="G196" s="57" t="s">
        <v>11730</v>
      </c>
      <c r="H196" s="57" t="s">
        <v>11731</v>
      </c>
      <c r="I196" s="57" t="s">
        <v>12227</v>
      </c>
    </row>
    <row r="197" spans="1:9">
      <c r="A197" s="57" t="str">
        <f t="shared" si="20"/>
        <v>Mine ListH4</v>
      </c>
      <c r="B197" s="57" t="s">
        <v>11590</v>
      </c>
      <c r="C197" s="57" t="s">
        <v>479</v>
      </c>
      <c r="D197" s="57" t="s">
        <v>11592</v>
      </c>
      <c r="E197" s="58" t="s">
        <v>11736</v>
      </c>
      <c r="F197" s="57" t="s">
        <v>11743</v>
      </c>
      <c r="G197" s="57" t="s">
        <v>11729</v>
      </c>
      <c r="H197" s="57" t="s">
        <v>11752</v>
      </c>
      <c r="I197" s="57" t="s">
        <v>12228</v>
      </c>
    </row>
    <row r="198" spans="1:9">
      <c r="A198" s="57" t="str">
        <f t="shared" si="20"/>
        <v>Mine ListI4</v>
      </c>
      <c r="B198" s="57" t="s">
        <v>11590</v>
      </c>
      <c r="C198" s="57" t="s">
        <v>301</v>
      </c>
      <c r="D198" s="57" t="s">
        <v>11594</v>
      </c>
      <c r="E198" s="58" t="s">
        <v>11737</v>
      </c>
      <c r="F198" s="57" t="s">
        <v>11744</v>
      </c>
      <c r="G198" s="57" t="s">
        <v>11747</v>
      </c>
      <c r="H198" s="57" t="s">
        <v>11753</v>
      </c>
      <c r="I198" s="57" t="s">
        <v>12229</v>
      </c>
    </row>
    <row r="199" spans="1:9" ht="32.25" customHeight="1">
      <c r="A199" s="57" t="str">
        <f t="shared" si="20"/>
        <v>Mine ListJ4</v>
      </c>
      <c r="B199" s="57" t="s">
        <v>11590</v>
      </c>
      <c r="C199" s="57" t="s">
        <v>500</v>
      </c>
      <c r="D199" s="57" t="s">
        <v>11595</v>
      </c>
      <c r="E199" s="58" t="s">
        <v>11738</v>
      </c>
      <c r="F199" s="57" t="s">
        <v>11745</v>
      </c>
      <c r="G199" s="57" t="s">
        <v>11748</v>
      </c>
      <c r="H199" s="57" t="s">
        <v>11754</v>
      </c>
      <c r="I199" s="57" t="s">
        <v>12230</v>
      </c>
    </row>
    <row r="200" spans="1:9" ht="32.25" customHeight="1">
      <c r="A200" s="57" t="str">
        <f t="shared" si="20"/>
        <v>Mine ListK4</v>
      </c>
      <c r="B200" s="57" t="s">
        <v>11590</v>
      </c>
      <c r="C200" s="57" t="s">
        <v>501</v>
      </c>
      <c r="D200" s="57" t="s">
        <v>11596</v>
      </c>
      <c r="E200" s="58" t="s">
        <v>11739</v>
      </c>
      <c r="F200" s="57" t="s">
        <v>11746</v>
      </c>
      <c r="G200" s="57" t="s">
        <v>11749</v>
      </c>
      <c r="H200" s="57" t="s">
        <v>11755</v>
      </c>
      <c r="I200" s="57" t="s">
        <v>12231</v>
      </c>
    </row>
    <row r="201" spans="1:9" ht="32.25" customHeight="1">
      <c r="A201" s="57" t="str">
        <f t="shared" si="20"/>
        <v>Mine ListL4</v>
      </c>
      <c r="B201" s="57" t="s">
        <v>11590</v>
      </c>
      <c r="C201" s="57" t="s">
        <v>507</v>
      </c>
      <c r="D201" s="57" t="s">
        <v>514</v>
      </c>
      <c r="E201" s="58" t="s">
        <v>515</v>
      </c>
      <c r="F201" s="57" t="s">
        <v>516</v>
      </c>
      <c r="G201" s="57" t="s">
        <v>517</v>
      </c>
      <c r="H201" s="57" t="s">
        <v>518</v>
      </c>
      <c r="I201" s="57" t="s">
        <v>12304</v>
      </c>
    </row>
    <row r="202" spans="1:9" ht="32.25" customHeight="1">
      <c r="A202" s="57" t="str">
        <f t="shared" si="20"/>
        <v>Mine ListM4</v>
      </c>
      <c r="B202" s="57" t="s">
        <v>11590</v>
      </c>
      <c r="C202" s="57" t="s">
        <v>513</v>
      </c>
      <c r="D202" s="57" t="s">
        <v>408</v>
      </c>
      <c r="E202" s="58" t="s">
        <v>409</v>
      </c>
      <c r="F202" s="57" t="s">
        <v>410</v>
      </c>
      <c r="G202" s="57" t="s">
        <v>411</v>
      </c>
      <c r="H202" s="57" t="s">
        <v>412</v>
      </c>
      <c r="I202" s="194" t="s">
        <v>12236</v>
      </c>
    </row>
    <row r="203" spans="1:9" ht="27">
      <c r="A203" s="57" t="str">
        <f t="shared" si="20"/>
        <v>Mine ListB2</v>
      </c>
      <c r="B203" s="57" t="s">
        <v>11590</v>
      </c>
      <c r="C203" s="57" t="s">
        <v>127</v>
      </c>
      <c r="D203" s="194" t="s">
        <v>542</v>
      </c>
      <c r="E203" s="57" t="s">
        <v>543</v>
      </c>
      <c r="F203" s="57" t="s">
        <v>544</v>
      </c>
      <c r="G203" s="57" t="s">
        <v>545</v>
      </c>
      <c r="H203" s="57" t="s">
        <v>546</v>
      </c>
      <c r="I203" s="194" t="s">
        <v>12238</v>
      </c>
    </row>
    <row r="204" spans="1:9" ht="175.5">
      <c r="A204" s="57" t="str">
        <f t="shared" si="20"/>
        <v>Mine ListB3</v>
      </c>
      <c r="B204" s="57" t="s">
        <v>11590</v>
      </c>
      <c r="C204" s="57" t="s">
        <v>132</v>
      </c>
      <c r="D204" s="194" t="s">
        <v>12701</v>
      </c>
      <c r="E204" s="57" t="s">
        <v>12702</v>
      </c>
      <c r="F204" s="61" t="s">
        <v>12703</v>
      </c>
      <c r="G204" s="61" t="s">
        <v>12704</v>
      </c>
      <c r="H204" s="61" t="s">
        <v>12705</v>
      </c>
      <c r="I204" s="194" t="s">
        <v>12706</v>
      </c>
    </row>
    <row r="205" spans="1:9" ht="27">
      <c r="A205" s="57" t="str">
        <f t="shared" si="20"/>
        <v>Mine List</v>
      </c>
      <c r="B205" s="57" t="s">
        <v>11590</v>
      </c>
      <c r="D205" s="194" t="s">
        <v>685</v>
      </c>
      <c r="E205" s="57" t="s">
        <v>11421</v>
      </c>
      <c r="F205" s="61" t="s">
        <v>11422</v>
      </c>
      <c r="G205" s="61" t="s">
        <v>11423</v>
      </c>
      <c r="H205" s="61" t="s">
        <v>11424</v>
      </c>
      <c r="I205" s="57" t="s">
        <v>12241</v>
      </c>
    </row>
    <row r="206" spans="1:9">
      <c r="A206" s="57" t="str">
        <f t="shared" si="20"/>
        <v>Mine ListD4</v>
      </c>
      <c r="B206" s="57" t="s">
        <v>11590</v>
      </c>
      <c r="C206" s="57" t="s">
        <v>455</v>
      </c>
      <c r="D206" s="57" t="s">
        <v>11687</v>
      </c>
      <c r="E206" s="57" t="s">
        <v>11740</v>
      </c>
      <c r="F206" s="57" t="s">
        <v>11742</v>
      </c>
      <c r="G206" s="57" t="s">
        <v>11751</v>
      </c>
      <c r="H206" s="57" t="s">
        <v>11756</v>
      </c>
      <c r="I206" s="57" t="s">
        <v>12307</v>
      </c>
    </row>
    <row r="207" spans="1:9">
      <c r="A207" s="57" t="str">
        <f t="shared" si="20"/>
        <v>Mine ListE4</v>
      </c>
      <c r="B207" s="57" t="s">
        <v>11590</v>
      </c>
      <c r="C207" s="57" t="s">
        <v>461</v>
      </c>
      <c r="D207" s="57" t="s">
        <v>11593</v>
      </c>
      <c r="E207" s="57" t="s">
        <v>469</v>
      </c>
      <c r="F207" s="57" t="s">
        <v>11741</v>
      </c>
      <c r="G207" s="57" t="s">
        <v>11750</v>
      </c>
      <c r="H207" s="57" t="s">
        <v>11757</v>
      </c>
      <c r="I207" s="57" t="s">
        <v>12306</v>
      </c>
    </row>
    <row r="208" spans="1:9" ht="40.5">
      <c r="A208" s="57" t="str">
        <f t="shared" si="18"/>
        <v>CheckerA1</v>
      </c>
      <c r="B208" s="57" t="s">
        <v>550</v>
      </c>
      <c r="C208" s="57" t="s">
        <v>21</v>
      </c>
      <c r="D208" s="57" t="s">
        <v>551</v>
      </c>
      <c r="E208" s="57" t="s">
        <v>552</v>
      </c>
      <c r="F208" s="57" t="s">
        <v>553</v>
      </c>
      <c r="G208" s="57" t="s">
        <v>554</v>
      </c>
      <c r="H208" s="57" t="s">
        <v>555</v>
      </c>
      <c r="I208" s="57" t="s">
        <v>12309</v>
      </c>
    </row>
    <row r="209" spans="1:9">
      <c r="A209" s="57" t="str">
        <f t="shared" si="18"/>
        <v>CheckerD1</v>
      </c>
      <c r="B209" s="57" t="s">
        <v>550</v>
      </c>
      <c r="C209" s="57" t="s">
        <v>556</v>
      </c>
      <c r="D209" s="57" t="s">
        <v>557</v>
      </c>
      <c r="E209" s="57" t="s">
        <v>558</v>
      </c>
      <c r="F209" s="57" t="s">
        <v>559</v>
      </c>
      <c r="G209" s="57" t="s">
        <v>560</v>
      </c>
      <c r="H209" s="57" t="s">
        <v>561</v>
      </c>
      <c r="I209" s="57" t="s">
        <v>12310</v>
      </c>
    </row>
    <row r="210" spans="1:9">
      <c r="A210" s="57" t="str">
        <f t="shared" si="18"/>
        <v>CheckerA3</v>
      </c>
      <c r="B210" s="57" t="s">
        <v>550</v>
      </c>
      <c r="C210" s="57" t="s">
        <v>31</v>
      </c>
      <c r="D210" s="57" t="s">
        <v>562</v>
      </c>
      <c r="E210" s="57" t="s">
        <v>563</v>
      </c>
      <c r="F210" s="57" t="s">
        <v>564</v>
      </c>
      <c r="G210" s="57" t="s">
        <v>565</v>
      </c>
      <c r="H210" s="57" t="s">
        <v>566</v>
      </c>
      <c r="I210" s="57" t="s">
        <v>12311</v>
      </c>
    </row>
    <row r="211" spans="1:9">
      <c r="A211" s="57" t="str">
        <f t="shared" si="18"/>
        <v>CheckerB3</v>
      </c>
      <c r="B211" s="57" t="s">
        <v>550</v>
      </c>
      <c r="C211" s="57" t="s">
        <v>132</v>
      </c>
      <c r="D211" s="57" t="s">
        <v>567</v>
      </c>
      <c r="E211" s="57" t="s">
        <v>568</v>
      </c>
      <c r="F211" s="57" t="s">
        <v>405</v>
      </c>
      <c r="G211" s="57" t="s">
        <v>569</v>
      </c>
      <c r="H211" s="57" t="s">
        <v>570</v>
      </c>
      <c r="I211" s="57" t="s">
        <v>12312</v>
      </c>
    </row>
    <row r="212" spans="1:9">
      <c r="A212" s="57" t="str">
        <f t="shared" si="18"/>
        <v>CheckerC3</v>
      </c>
      <c r="B212" s="57" t="s">
        <v>550</v>
      </c>
      <c r="C212" s="57" t="s">
        <v>220</v>
      </c>
      <c r="D212" s="57" t="s">
        <v>571</v>
      </c>
      <c r="E212" s="57" t="s">
        <v>572</v>
      </c>
      <c r="F212" s="57" t="s">
        <v>573</v>
      </c>
      <c r="G212" s="57" t="s">
        <v>574</v>
      </c>
      <c r="H212" s="57" t="s">
        <v>575</v>
      </c>
      <c r="I212" s="57" t="s">
        <v>12313</v>
      </c>
    </row>
    <row r="213" spans="1:9">
      <c r="A213" s="57" t="str">
        <f t="shared" si="18"/>
        <v>CheckerD3</v>
      </c>
      <c r="B213" s="57" t="s">
        <v>550</v>
      </c>
      <c r="C213" s="57" t="s">
        <v>576</v>
      </c>
      <c r="D213" s="57" t="s">
        <v>577</v>
      </c>
      <c r="E213" s="57" t="s">
        <v>578</v>
      </c>
      <c r="F213" s="57" t="s">
        <v>579</v>
      </c>
      <c r="G213" s="57" t="s">
        <v>580</v>
      </c>
      <c r="H213" s="57" t="s">
        <v>581</v>
      </c>
      <c r="I213" s="57" t="s">
        <v>12314</v>
      </c>
    </row>
    <row r="214" spans="1:9" ht="27">
      <c r="A214" s="57" t="s">
        <v>582</v>
      </c>
      <c r="B214" s="57" t="s">
        <v>550</v>
      </c>
      <c r="C214" s="57" t="s">
        <v>583</v>
      </c>
      <c r="D214" s="57" t="s">
        <v>584</v>
      </c>
      <c r="E214" s="57" t="s">
        <v>585</v>
      </c>
      <c r="F214" s="57" t="s">
        <v>586</v>
      </c>
      <c r="G214" s="57" t="s">
        <v>587</v>
      </c>
      <c r="H214" s="57" t="s">
        <v>588</v>
      </c>
      <c r="I214" s="57" t="s">
        <v>12315</v>
      </c>
    </row>
    <row r="215" spans="1:9" ht="27">
      <c r="A215" s="57" t="str">
        <f>B215&amp;C215</f>
        <v>CheckerB63</v>
      </c>
      <c r="B215" s="57" t="s">
        <v>550</v>
      </c>
      <c r="C215" s="57" t="s">
        <v>589</v>
      </c>
      <c r="D215" s="57" t="s">
        <v>584</v>
      </c>
      <c r="E215" s="57" t="s">
        <v>585</v>
      </c>
      <c r="F215" s="57" t="s">
        <v>586</v>
      </c>
      <c r="G215" s="57" t="s">
        <v>587</v>
      </c>
      <c r="H215" s="57" t="s">
        <v>588</v>
      </c>
      <c r="I215" s="57" t="s">
        <v>12315</v>
      </c>
    </row>
    <row r="216" spans="1:9" ht="27">
      <c r="A216" s="57" t="str">
        <f>B216&amp;C216</f>
        <v>CheckerB64</v>
      </c>
      <c r="B216" s="57" t="s">
        <v>550</v>
      </c>
      <c r="C216" s="57" t="s">
        <v>590</v>
      </c>
      <c r="D216" s="57" t="s">
        <v>584</v>
      </c>
      <c r="E216" s="57" t="s">
        <v>585</v>
      </c>
      <c r="F216" s="57" t="s">
        <v>586</v>
      </c>
      <c r="G216" s="57" t="s">
        <v>587</v>
      </c>
      <c r="H216" s="57" t="s">
        <v>588</v>
      </c>
      <c r="I216" s="57" t="s">
        <v>12315</v>
      </c>
    </row>
    <row r="217" spans="1:9" ht="27">
      <c r="A217" s="57" t="str">
        <f>B217&amp;C217</f>
        <v>CheckerB65</v>
      </c>
      <c r="B217" s="57" t="s">
        <v>550</v>
      </c>
      <c r="C217" s="57" t="s">
        <v>591</v>
      </c>
      <c r="D217" s="57" t="s">
        <v>584</v>
      </c>
      <c r="E217" s="57" t="s">
        <v>585</v>
      </c>
      <c r="F217" s="57" t="s">
        <v>586</v>
      </c>
      <c r="G217" s="57" t="s">
        <v>587</v>
      </c>
      <c r="H217" s="57" t="s">
        <v>588</v>
      </c>
      <c r="I217" s="57" t="s">
        <v>12315</v>
      </c>
    </row>
    <row r="218" spans="1:9">
      <c r="A218" s="57" t="str">
        <f t="shared" ref="A218:A264" si="21">B218&amp;C218</f>
        <v>CheckerCOMP</v>
      </c>
      <c r="B218" s="57" t="s">
        <v>550</v>
      </c>
      <c r="C218" s="57" t="s">
        <v>592</v>
      </c>
      <c r="D218" s="57" t="s">
        <v>593</v>
      </c>
      <c r="E218" s="57" t="s">
        <v>594</v>
      </c>
      <c r="F218" s="57" t="s">
        <v>595</v>
      </c>
      <c r="G218" s="57" t="s">
        <v>596</v>
      </c>
      <c r="H218" s="57" t="s">
        <v>597</v>
      </c>
      <c r="I218" s="57" t="s">
        <v>12316</v>
      </c>
    </row>
    <row r="219" spans="1:9" ht="27">
      <c r="A219" s="57" t="str">
        <f t="shared" si="21"/>
        <v>CheckerJ4</v>
      </c>
      <c r="B219" s="57" t="s">
        <v>550</v>
      </c>
      <c r="C219" s="57" t="s">
        <v>500</v>
      </c>
      <c r="D219" s="57" t="s">
        <v>598</v>
      </c>
      <c r="E219" s="57" t="s">
        <v>599</v>
      </c>
      <c r="F219" s="57" t="s">
        <v>600</v>
      </c>
      <c r="G219" s="57" t="s">
        <v>601</v>
      </c>
      <c r="H219" s="57" t="s">
        <v>602</v>
      </c>
      <c r="I219" s="57" t="s">
        <v>12317</v>
      </c>
    </row>
    <row r="220" spans="1:9" ht="27">
      <c r="A220" s="57" t="str">
        <f t="shared" si="21"/>
        <v>CheckerJ5</v>
      </c>
      <c r="B220" s="57" t="s">
        <v>550</v>
      </c>
      <c r="C220" s="57" t="s">
        <v>603</v>
      </c>
      <c r="D220" s="57" t="s">
        <v>604</v>
      </c>
      <c r="E220" s="57" t="s">
        <v>605</v>
      </c>
      <c r="F220" s="57" t="s">
        <v>606</v>
      </c>
      <c r="G220" s="57" t="s">
        <v>607</v>
      </c>
      <c r="H220" s="57" t="s">
        <v>608</v>
      </c>
      <c r="I220" s="57" t="s">
        <v>12318</v>
      </c>
    </row>
    <row r="221" spans="1:9" ht="27">
      <c r="A221" s="57" t="str">
        <f t="shared" si="21"/>
        <v>CheckerJ6</v>
      </c>
      <c r="B221" s="57" t="s">
        <v>550</v>
      </c>
      <c r="C221" s="57" t="s">
        <v>609</v>
      </c>
      <c r="D221" s="57" t="s">
        <v>610</v>
      </c>
      <c r="E221" s="57" t="s">
        <v>611</v>
      </c>
      <c r="F221" s="57" t="s">
        <v>612</v>
      </c>
      <c r="G221" s="57" t="s">
        <v>613</v>
      </c>
      <c r="H221" s="57" t="s">
        <v>614</v>
      </c>
      <c r="I221" s="57" t="s">
        <v>12319</v>
      </c>
    </row>
    <row r="222" spans="1:9" ht="27">
      <c r="A222" s="57" t="str">
        <f t="shared" ref="A222:A223" si="22">B222&amp;C222</f>
        <v>CheckerJ7</v>
      </c>
      <c r="B222" s="57" t="s">
        <v>550</v>
      </c>
      <c r="C222" s="57" t="s">
        <v>615</v>
      </c>
      <c r="D222" s="57" t="s">
        <v>1226</v>
      </c>
      <c r="E222" s="57" t="s">
        <v>11428</v>
      </c>
      <c r="F222" s="57" t="s">
        <v>11429</v>
      </c>
      <c r="G222" s="57" t="s">
        <v>11430</v>
      </c>
      <c r="H222" s="57" t="s">
        <v>11431</v>
      </c>
      <c r="I222" s="57" t="s">
        <v>12320</v>
      </c>
    </row>
    <row r="223" spans="1:9" ht="40.5">
      <c r="A223" s="57" t="str">
        <f t="shared" si="22"/>
        <v>CheckerJ8</v>
      </c>
      <c r="B223" s="57" t="s">
        <v>550</v>
      </c>
      <c r="C223" s="57" t="s">
        <v>616</v>
      </c>
      <c r="D223" s="57" t="s">
        <v>12694</v>
      </c>
      <c r="E223" s="57" t="s">
        <v>12695</v>
      </c>
      <c r="F223" s="57" t="s">
        <v>12696</v>
      </c>
      <c r="G223" s="57" t="s">
        <v>12697</v>
      </c>
      <c r="H223" s="57" t="s">
        <v>12698</v>
      </c>
      <c r="I223" s="57" t="s">
        <v>12699</v>
      </c>
    </row>
    <row r="224" spans="1:9" ht="27">
      <c r="A224" s="57" t="str">
        <f t="shared" si="21"/>
        <v>CheckerJ9</v>
      </c>
      <c r="B224" s="57" t="s">
        <v>550</v>
      </c>
      <c r="C224" s="57" t="s">
        <v>617</v>
      </c>
      <c r="D224" s="57" t="s">
        <v>11614</v>
      </c>
      <c r="E224" s="57" t="s">
        <v>11624</v>
      </c>
      <c r="F224" s="57" t="s">
        <v>11625</v>
      </c>
      <c r="G224" s="57" t="s">
        <v>11626</v>
      </c>
      <c r="H224" s="57" t="s">
        <v>11627</v>
      </c>
      <c r="I224" s="57" t="s">
        <v>12321</v>
      </c>
    </row>
    <row r="225" spans="1:9" ht="27">
      <c r="A225" s="57" t="str">
        <f t="shared" si="21"/>
        <v>CheckerJ10</v>
      </c>
      <c r="B225" s="57" t="s">
        <v>550</v>
      </c>
      <c r="C225" s="57" t="s">
        <v>618</v>
      </c>
      <c r="D225" s="57" t="s">
        <v>11615</v>
      </c>
      <c r="E225" s="57" t="s">
        <v>11628</v>
      </c>
      <c r="F225" s="57" t="s">
        <v>11629</v>
      </c>
      <c r="G225" s="57" t="s">
        <v>11630</v>
      </c>
      <c r="H225" s="57" t="s">
        <v>11631</v>
      </c>
      <c r="I225" s="57" t="s">
        <v>12322</v>
      </c>
    </row>
    <row r="226" spans="1:9" ht="27">
      <c r="A226" s="57" t="str">
        <f t="shared" si="21"/>
        <v>CheckerJ11</v>
      </c>
      <c r="B226" s="57" t="s">
        <v>550</v>
      </c>
      <c r="C226" s="57" t="s">
        <v>619</v>
      </c>
      <c r="D226" s="57" t="s">
        <v>11616</v>
      </c>
      <c r="E226" s="57" t="s">
        <v>11632</v>
      </c>
      <c r="F226" s="57" t="s">
        <v>11633</v>
      </c>
      <c r="G226" s="57" t="s">
        <v>11634</v>
      </c>
      <c r="H226" s="57" t="s">
        <v>11635</v>
      </c>
      <c r="I226" s="57" t="s">
        <v>12323</v>
      </c>
    </row>
    <row r="227" spans="1:9" ht="40.5">
      <c r="A227" s="57" t="str">
        <f t="shared" si="21"/>
        <v>CheckerJ12</v>
      </c>
      <c r="B227" s="57" t="s">
        <v>550</v>
      </c>
      <c r="C227" s="57" t="s">
        <v>620</v>
      </c>
      <c r="D227" s="57" t="s">
        <v>11617</v>
      </c>
      <c r="E227" s="57" t="s">
        <v>11636</v>
      </c>
      <c r="F227" s="57" t="s">
        <v>11637</v>
      </c>
      <c r="G227" s="57" t="s">
        <v>11638</v>
      </c>
      <c r="H227" s="57" t="s">
        <v>11639</v>
      </c>
      <c r="I227" s="57" t="s">
        <v>12324</v>
      </c>
    </row>
    <row r="228" spans="1:9" ht="40.5">
      <c r="A228" s="57" t="str">
        <f t="shared" si="21"/>
        <v>CheckerJ13</v>
      </c>
      <c r="B228" s="57" t="s">
        <v>550</v>
      </c>
      <c r="C228" s="57" t="s">
        <v>12688</v>
      </c>
      <c r="D228" s="57" t="s">
        <v>11618</v>
      </c>
      <c r="E228" s="57" t="s">
        <v>11640</v>
      </c>
      <c r="F228" s="57" t="s">
        <v>11641</v>
      </c>
      <c r="G228" s="57" t="s">
        <v>11642</v>
      </c>
      <c r="H228" s="57" t="s">
        <v>11643</v>
      </c>
      <c r="I228" s="57" t="s">
        <v>12325</v>
      </c>
    </row>
    <row r="229" spans="1:9" ht="60" customHeight="1">
      <c r="A229" s="57" t="str">
        <f t="shared" si="21"/>
        <v>CheckerJ15</v>
      </c>
      <c r="B229" s="57" t="s">
        <v>550</v>
      </c>
      <c r="C229" s="57" t="s">
        <v>12689</v>
      </c>
      <c r="D229" s="57" t="s">
        <v>11619</v>
      </c>
      <c r="E229" s="57" t="s">
        <v>11644</v>
      </c>
      <c r="F229" s="57" t="s">
        <v>11645</v>
      </c>
      <c r="G229" s="57" t="s">
        <v>11646</v>
      </c>
      <c r="H229" s="57" t="s">
        <v>11647</v>
      </c>
      <c r="I229" s="57" t="s">
        <v>12326</v>
      </c>
    </row>
    <row r="230" spans="1:9" ht="60" customHeight="1">
      <c r="A230" s="57" t="str">
        <f t="shared" si="21"/>
        <v>CheckerJ18</v>
      </c>
      <c r="B230" s="57" t="s">
        <v>550</v>
      </c>
      <c r="C230" s="57" t="s">
        <v>11456</v>
      </c>
      <c r="D230" s="57" t="s">
        <v>11620</v>
      </c>
      <c r="E230" s="57" t="s">
        <v>11648</v>
      </c>
      <c r="F230" s="57" t="s">
        <v>11650</v>
      </c>
      <c r="G230" s="57" t="s">
        <v>11652</v>
      </c>
      <c r="H230" s="57" t="s">
        <v>11655</v>
      </c>
      <c r="I230" s="57" t="s">
        <v>12327</v>
      </c>
    </row>
    <row r="231" spans="1:9" ht="60" customHeight="1">
      <c r="A231" s="57" t="str">
        <f t="shared" si="21"/>
        <v>CheckerJ19</v>
      </c>
      <c r="B231" s="57" t="s">
        <v>550</v>
      </c>
      <c r="C231" s="57" t="s">
        <v>11457</v>
      </c>
      <c r="D231" s="57" t="s">
        <v>11621</v>
      </c>
      <c r="E231" s="57" t="s">
        <v>11649</v>
      </c>
      <c r="F231" s="57" t="s">
        <v>11651</v>
      </c>
      <c r="G231" s="57" t="s">
        <v>11653</v>
      </c>
      <c r="H231" s="57" t="s">
        <v>11656</v>
      </c>
      <c r="I231" s="57" t="s">
        <v>12328</v>
      </c>
    </row>
    <row r="232" spans="1:9" ht="60" customHeight="1">
      <c r="A232" s="57" t="str">
        <f t="shared" si="21"/>
        <v>CheckerJ20</v>
      </c>
      <c r="B232" s="57" t="s">
        <v>550</v>
      </c>
      <c r="C232" s="57" t="s">
        <v>11458</v>
      </c>
      <c r="D232" s="57" t="s">
        <v>11465</v>
      </c>
      <c r="E232" s="57" t="s">
        <v>11473</v>
      </c>
      <c r="F232" s="57" t="s">
        <v>11481</v>
      </c>
      <c r="G232" s="57" t="s">
        <v>11489</v>
      </c>
      <c r="H232" s="57" t="s">
        <v>11496</v>
      </c>
      <c r="I232" s="57" t="s">
        <v>12329</v>
      </c>
    </row>
    <row r="233" spans="1:9" ht="60" customHeight="1">
      <c r="A233" s="57" t="str">
        <f t="shared" si="21"/>
        <v>CheckerJ21</v>
      </c>
      <c r="B233" s="57" t="s">
        <v>550</v>
      </c>
      <c r="C233" s="57" t="s">
        <v>11459</v>
      </c>
      <c r="D233" s="57" t="s">
        <v>11466</v>
      </c>
      <c r="E233" s="57" t="s">
        <v>11474</v>
      </c>
      <c r="F233" s="57" t="s">
        <v>11482</v>
      </c>
      <c r="G233" s="57" t="s">
        <v>11490</v>
      </c>
      <c r="H233" s="57" t="s">
        <v>11497</v>
      </c>
      <c r="I233" s="57" t="s">
        <v>12330</v>
      </c>
    </row>
    <row r="234" spans="1:9" ht="60" customHeight="1">
      <c r="A234" s="57" t="str">
        <f t="shared" si="21"/>
        <v>CheckerJ22</v>
      </c>
      <c r="B234" s="57" t="s">
        <v>550</v>
      </c>
      <c r="C234" s="57" t="s">
        <v>11460</v>
      </c>
      <c r="D234" s="57" t="s">
        <v>11467</v>
      </c>
      <c r="E234" s="57" t="s">
        <v>11475</v>
      </c>
      <c r="F234" s="57" t="s">
        <v>11483</v>
      </c>
      <c r="G234" s="57" t="s">
        <v>11491</v>
      </c>
      <c r="H234" s="57" t="s">
        <v>11498</v>
      </c>
      <c r="I234" s="57" t="s">
        <v>12331</v>
      </c>
    </row>
    <row r="235" spans="1:9" ht="60" customHeight="1">
      <c r="A235" s="57" t="str">
        <f t="shared" si="21"/>
        <v>CheckerJ23</v>
      </c>
      <c r="B235" s="57" t="s">
        <v>550</v>
      </c>
      <c r="C235" s="57" t="s">
        <v>11461</v>
      </c>
      <c r="D235" s="57" t="s">
        <v>11468</v>
      </c>
      <c r="E235" s="57" t="s">
        <v>11476</v>
      </c>
      <c r="F235" s="57" t="s">
        <v>11484</v>
      </c>
      <c r="G235" s="57" t="s">
        <v>11492</v>
      </c>
      <c r="H235" s="57" t="s">
        <v>11499</v>
      </c>
      <c r="I235" s="57" t="s">
        <v>12332</v>
      </c>
    </row>
    <row r="236" spans="1:9" ht="60" customHeight="1">
      <c r="A236" s="57" t="str">
        <f t="shared" si="21"/>
        <v>CheckerJ24</v>
      </c>
      <c r="B236" s="57" t="s">
        <v>550</v>
      </c>
      <c r="C236" s="57" t="s">
        <v>11462</v>
      </c>
      <c r="D236" s="57" t="s">
        <v>11469</v>
      </c>
      <c r="E236" s="57" t="s">
        <v>11477</v>
      </c>
      <c r="F236" s="57" t="s">
        <v>11485</v>
      </c>
      <c r="G236" s="57" t="s">
        <v>11493</v>
      </c>
      <c r="H236" s="57" t="s">
        <v>11500</v>
      </c>
      <c r="I236" s="57" t="s">
        <v>12333</v>
      </c>
    </row>
    <row r="237" spans="1:9" ht="60" customHeight="1">
      <c r="A237" s="57" t="str">
        <f t="shared" si="21"/>
        <v>CheckerJ25</v>
      </c>
      <c r="B237" s="57" t="s">
        <v>550</v>
      </c>
      <c r="C237" s="57" t="s">
        <v>11463</v>
      </c>
      <c r="D237" s="57" t="s">
        <v>11470</v>
      </c>
      <c r="E237" s="57" t="s">
        <v>11478</v>
      </c>
      <c r="F237" s="57" t="s">
        <v>11486</v>
      </c>
      <c r="G237" s="57" t="s">
        <v>11494</v>
      </c>
      <c r="H237" s="57" t="s">
        <v>11501</v>
      </c>
      <c r="I237" s="57" t="s">
        <v>12334</v>
      </c>
    </row>
    <row r="238" spans="1:9" ht="60" customHeight="1">
      <c r="A238" s="57" t="str">
        <f t="shared" si="21"/>
        <v>CheckerJ26</v>
      </c>
      <c r="B238" s="57" t="s">
        <v>550</v>
      </c>
      <c r="C238" s="57" t="s">
        <v>11464</v>
      </c>
      <c r="D238" s="57" t="s">
        <v>11471</v>
      </c>
      <c r="E238" s="57" t="s">
        <v>11479</v>
      </c>
      <c r="F238" s="57" t="s">
        <v>11487</v>
      </c>
      <c r="G238" s="57" t="s">
        <v>11654</v>
      </c>
      <c r="H238" s="57" t="s">
        <v>11502</v>
      </c>
      <c r="I238" s="57" t="s">
        <v>12335</v>
      </c>
    </row>
    <row r="239" spans="1:9" ht="60" customHeight="1">
      <c r="A239" s="57" t="str">
        <f t="shared" si="21"/>
        <v>CheckerJ27</v>
      </c>
      <c r="B239" s="57" t="s">
        <v>550</v>
      </c>
      <c r="C239" s="57" t="s">
        <v>12690</v>
      </c>
      <c r="D239" s="57" t="s">
        <v>11472</v>
      </c>
      <c r="E239" s="57" t="s">
        <v>11480</v>
      </c>
      <c r="F239" s="57" t="s">
        <v>11488</v>
      </c>
      <c r="G239" s="57" t="s">
        <v>11495</v>
      </c>
      <c r="H239" s="57" t="s">
        <v>11503</v>
      </c>
      <c r="I239" s="57" t="s">
        <v>12336</v>
      </c>
    </row>
    <row r="240" spans="1:9" ht="50.15" customHeight="1">
      <c r="A240" s="57" t="str">
        <f t="shared" ref="A240:A249" si="23">B240&amp;C240</f>
        <v>CheckerJ29</v>
      </c>
      <c r="B240" s="57" t="s">
        <v>550</v>
      </c>
      <c r="C240" s="57" t="s">
        <v>11504</v>
      </c>
      <c r="D240" s="57" t="s">
        <v>11622</v>
      </c>
      <c r="E240" s="57" t="s">
        <v>11657</v>
      </c>
      <c r="F240" s="57" t="s">
        <v>11659</v>
      </c>
      <c r="G240" s="57" t="s">
        <v>11661</v>
      </c>
      <c r="H240" s="57" t="s">
        <v>11662</v>
      </c>
      <c r="I240" s="57" t="s">
        <v>12337</v>
      </c>
    </row>
    <row r="241" spans="1:9" ht="50.15" customHeight="1">
      <c r="A241" s="57" t="str">
        <f t="shared" si="23"/>
        <v>CheckerJ30</v>
      </c>
      <c r="B241" s="57" t="s">
        <v>550</v>
      </c>
      <c r="C241" s="57" t="s">
        <v>11505</v>
      </c>
      <c r="D241" s="57" t="s">
        <v>11623</v>
      </c>
      <c r="E241" s="57" t="s">
        <v>11658</v>
      </c>
      <c r="F241" s="57" t="s">
        <v>11660</v>
      </c>
      <c r="G241" s="57" t="s">
        <v>11663</v>
      </c>
      <c r="H241" s="57" t="s">
        <v>11664</v>
      </c>
      <c r="I241" s="57" t="s">
        <v>12338</v>
      </c>
    </row>
    <row r="242" spans="1:9" ht="50.15" customHeight="1">
      <c r="A242" s="57" t="str">
        <f t="shared" si="23"/>
        <v>CheckerJ31</v>
      </c>
      <c r="B242" s="57" t="s">
        <v>550</v>
      </c>
      <c r="C242" s="57" t="s">
        <v>11506</v>
      </c>
      <c r="D242" s="57" t="s">
        <v>11514</v>
      </c>
      <c r="E242" s="57" t="s">
        <v>11522</v>
      </c>
      <c r="F242" s="57" t="s">
        <v>11530</v>
      </c>
      <c r="G242" s="57" t="s">
        <v>11538</v>
      </c>
      <c r="H242" s="57" t="s">
        <v>11546</v>
      </c>
      <c r="I242" s="57" t="s">
        <v>12339</v>
      </c>
    </row>
    <row r="243" spans="1:9" ht="50.15" customHeight="1">
      <c r="A243" s="57" t="str">
        <f t="shared" si="23"/>
        <v>CheckerJ32</v>
      </c>
      <c r="B243" s="57" t="s">
        <v>550</v>
      </c>
      <c r="C243" s="57" t="s">
        <v>11507</v>
      </c>
      <c r="D243" s="57" t="s">
        <v>11515</v>
      </c>
      <c r="E243" s="57" t="s">
        <v>11523</v>
      </c>
      <c r="F243" s="57" t="s">
        <v>11531</v>
      </c>
      <c r="G243" s="57" t="s">
        <v>11539</v>
      </c>
      <c r="H243" s="57" t="s">
        <v>11547</v>
      </c>
      <c r="I243" s="57" t="s">
        <v>12340</v>
      </c>
    </row>
    <row r="244" spans="1:9" ht="50.15" customHeight="1">
      <c r="A244" s="57" t="str">
        <f t="shared" si="23"/>
        <v>CheckerJ33</v>
      </c>
      <c r="B244" s="57" t="s">
        <v>550</v>
      </c>
      <c r="C244" s="57" t="s">
        <v>11508</v>
      </c>
      <c r="D244" s="57" t="s">
        <v>11516</v>
      </c>
      <c r="E244" s="57" t="s">
        <v>11524</v>
      </c>
      <c r="F244" s="57" t="s">
        <v>11532</v>
      </c>
      <c r="G244" s="57" t="s">
        <v>11540</v>
      </c>
      <c r="H244" s="57" t="s">
        <v>11548</v>
      </c>
      <c r="I244" s="57" t="s">
        <v>12341</v>
      </c>
    </row>
    <row r="245" spans="1:9" ht="50.15" customHeight="1">
      <c r="A245" s="57" t="str">
        <f t="shared" si="23"/>
        <v>CheckerJ34</v>
      </c>
      <c r="B245" s="57" t="s">
        <v>550</v>
      </c>
      <c r="C245" s="57" t="s">
        <v>11509</v>
      </c>
      <c r="D245" s="57" t="s">
        <v>11517</v>
      </c>
      <c r="E245" s="57" t="s">
        <v>11525</v>
      </c>
      <c r="F245" s="57" t="s">
        <v>11533</v>
      </c>
      <c r="G245" s="57" t="s">
        <v>11541</v>
      </c>
      <c r="H245" s="57" t="s">
        <v>11549</v>
      </c>
      <c r="I245" s="57" t="s">
        <v>12342</v>
      </c>
    </row>
    <row r="246" spans="1:9" ht="50.15" customHeight="1">
      <c r="A246" s="57" t="str">
        <f t="shared" si="23"/>
        <v>CheckerJ35</v>
      </c>
      <c r="B246" s="57" t="s">
        <v>550</v>
      </c>
      <c r="C246" s="57" t="s">
        <v>11510</v>
      </c>
      <c r="D246" s="57" t="s">
        <v>11518</v>
      </c>
      <c r="E246" s="57" t="s">
        <v>11526</v>
      </c>
      <c r="F246" s="57" t="s">
        <v>11534</v>
      </c>
      <c r="G246" s="57" t="s">
        <v>11542</v>
      </c>
      <c r="H246" s="57" t="s">
        <v>11550</v>
      </c>
      <c r="I246" s="57" t="s">
        <v>12343</v>
      </c>
    </row>
    <row r="247" spans="1:9" ht="50.15" customHeight="1">
      <c r="A247" s="57" t="str">
        <f t="shared" si="23"/>
        <v>CheckerJ36</v>
      </c>
      <c r="B247" s="57" t="s">
        <v>550</v>
      </c>
      <c r="C247" s="57" t="s">
        <v>11511</v>
      </c>
      <c r="D247" s="57" t="s">
        <v>11519</v>
      </c>
      <c r="E247" s="57" t="s">
        <v>11527</v>
      </c>
      <c r="F247" s="57" t="s">
        <v>11535</v>
      </c>
      <c r="G247" s="57" t="s">
        <v>11543</v>
      </c>
      <c r="H247" s="57" t="s">
        <v>11551</v>
      </c>
      <c r="I247" s="57" t="s">
        <v>12344</v>
      </c>
    </row>
    <row r="248" spans="1:9" ht="50.15" customHeight="1">
      <c r="A248" s="57" t="str">
        <f t="shared" si="23"/>
        <v>CheckerJ37</v>
      </c>
      <c r="B248" s="57" t="s">
        <v>550</v>
      </c>
      <c r="C248" s="57" t="s">
        <v>11512</v>
      </c>
      <c r="D248" s="57" t="s">
        <v>11520</v>
      </c>
      <c r="E248" s="57" t="s">
        <v>11528</v>
      </c>
      <c r="F248" s="57" t="s">
        <v>11536</v>
      </c>
      <c r="G248" s="57" t="s">
        <v>11544</v>
      </c>
      <c r="H248" s="57" t="s">
        <v>11552</v>
      </c>
      <c r="I248" s="57" t="s">
        <v>12345</v>
      </c>
    </row>
    <row r="249" spans="1:9" ht="50.15" customHeight="1">
      <c r="A249" s="57" t="str">
        <f t="shared" si="23"/>
        <v>CheckerJ38</v>
      </c>
      <c r="B249" s="57" t="s">
        <v>550</v>
      </c>
      <c r="C249" s="57" t="s">
        <v>11513</v>
      </c>
      <c r="D249" s="57" t="s">
        <v>11521</v>
      </c>
      <c r="E249" s="57" t="s">
        <v>11529</v>
      </c>
      <c r="F249" s="57" t="s">
        <v>11537</v>
      </c>
      <c r="G249" s="57" t="s">
        <v>11545</v>
      </c>
      <c r="H249" s="57" t="s">
        <v>11553</v>
      </c>
      <c r="I249" s="57" t="s">
        <v>12346</v>
      </c>
    </row>
    <row r="250" spans="1:9" ht="67.5">
      <c r="A250" s="57" t="str">
        <f t="shared" si="21"/>
        <v>CheckerJ39</v>
      </c>
      <c r="B250" s="57" t="s">
        <v>550</v>
      </c>
      <c r="C250" s="57" t="s">
        <v>12691</v>
      </c>
      <c r="D250" s="57" t="s">
        <v>12347</v>
      </c>
      <c r="E250" s="58" t="s">
        <v>12348</v>
      </c>
      <c r="F250" s="57" t="s">
        <v>12349</v>
      </c>
      <c r="G250" s="57" t="s">
        <v>12350</v>
      </c>
      <c r="H250" s="57" t="s">
        <v>12351</v>
      </c>
      <c r="I250" s="57" t="s">
        <v>12352</v>
      </c>
    </row>
    <row r="251" spans="1:9" ht="40.5">
      <c r="A251" s="57" t="str">
        <f t="shared" ref="A251" si="24">B251&amp;C251</f>
        <v>CheckerJ41</v>
      </c>
      <c r="B251" s="57" t="s">
        <v>550</v>
      </c>
      <c r="C251" s="57" t="s">
        <v>11554</v>
      </c>
      <c r="D251" s="57" t="s">
        <v>11564</v>
      </c>
      <c r="E251" s="58" t="s">
        <v>11563</v>
      </c>
      <c r="F251" s="57" t="s">
        <v>11565</v>
      </c>
      <c r="G251" s="57" t="s">
        <v>11566</v>
      </c>
      <c r="H251" s="57" t="s">
        <v>11567</v>
      </c>
      <c r="I251" s="57" t="s">
        <v>12353</v>
      </c>
    </row>
    <row r="252" spans="1:9" ht="40.5">
      <c r="A252" s="57" t="str">
        <f t="shared" ref="A252:A260" si="25">B252&amp;C252</f>
        <v>CheckerJ42</v>
      </c>
      <c r="B252" s="57" t="s">
        <v>550</v>
      </c>
      <c r="C252" s="57" t="s">
        <v>11555</v>
      </c>
      <c r="D252" s="57" t="s">
        <v>11564</v>
      </c>
      <c r="E252" s="58" t="s">
        <v>11563</v>
      </c>
      <c r="F252" s="57" t="s">
        <v>11565</v>
      </c>
      <c r="G252" s="57" t="s">
        <v>11566</v>
      </c>
      <c r="H252" s="57" t="s">
        <v>11567</v>
      </c>
      <c r="I252" s="57" t="s">
        <v>12353</v>
      </c>
    </row>
    <row r="253" spans="1:9" ht="40.5">
      <c r="A253" s="57" t="str">
        <f t="shared" si="25"/>
        <v>CheckerJ43</v>
      </c>
      <c r="B253" s="57" t="s">
        <v>550</v>
      </c>
      <c r="C253" s="57" t="s">
        <v>11556</v>
      </c>
      <c r="D253" s="57" t="s">
        <v>11564</v>
      </c>
      <c r="E253" s="58" t="s">
        <v>11563</v>
      </c>
      <c r="F253" s="57" t="s">
        <v>11565</v>
      </c>
      <c r="G253" s="57" t="s">
        <v>11566</v>
      </c>
      <c r="H253" s="57" t="s">
        <v>11567</v>
      </c>
      <c r="I253" s="57" t="s">
        <v>12353</v>
      </c>
    </row>
    <row r="254" spans="1:9" ht="40.5">
      <c r="A254" s="57" t="str">
        <f t="shared" si="25"/>
        <v>CheckerJ44</v>
      </c>
      <c r="B254" s="57" t="s">
        <v>550</v>
      </c>
      <c r="C254" s="57" t="s">
        <v>11557</v>
      </c>
      <c r="D254" s="57" t="s">
        <v>11564</v>
      </c>
      <c r="E254" s="58" t="s">
        <v>11563</v>
      </c>
      <c r="F254" s="57" t="s">
        <v>11565</v>
      </c>
      <c r="G254" s="57" t="s">
        <v>11566</v>
      </c>
      <c r="H254" s="57" t="s">
        <v>11567</v>
      </c>
      <c r="I254" s="57" t="s">
        <v>12353</v>
      </c>
    </row>
    <row r="255" spans="1:9" ht="40.5">
      <c r="A255" s="57" t="str">
        <f t="shared" si="25"/>
        <v>CheckerJ45</v>
      </c>
      <c r="B255" s="57" t="s">
        <v>550</v>
      </c>
      <c r="C255" s="57" t="s">
        <v>11558</v>
      </c>
      <c r="D255" s="57" t="s">
        <v>11564</v>
      </c>
      <c r="E255" s="58" t="s">
        <v>11563</v>
      </c>
      <c r="F255" s="57" t="s">
        <v>11565</v>
      </c>
      <c r="G255" s="57" t="s">
        <v>11566</v>
      </c>
      <c r="H255" s="57" t="s">
        <v>11567</v>
      </c>
      <c r="I255" s="57" t="s">
        <v>12353</v>
      </c>
    </row>
    <row r="256" spans="1:9" ht="40.5">
      <c r="A256" s="57" t="str">
        <f t="shared" si="25"/>
        <v>CheckerJ46</v>
      </c>
      <c r="B256" s="57" t="s">
        <v>550</v>
      </c>
      <c r="C256" s="57" t="s">
        <v>11559</v>
      </c>
      <c r="D256" s="57" t="s">
        <v>11564</v>
      </c>
      <c r="E256" s="58" t="s">
        <v>11563</v>
      </c>
      <c r="F256" s="57" t="s">
        <v>11565</v>
      </c>
      <c r="G256" s="57" t="s">
        <v>11566</v>
      </c>
      <c r="H256" s="57" t="s">
        <v>11567</v>
      </c>
      <c r="I256" s="57" t="s">
        <v>12353</v>
      </c>
    </row>
    <row r="257" spans="1:9" ht="40.5">
      <c r="A257" s="57" t="str">
        <f t="shared" si="25"/>
        <v>CheckerJ47</v>
      </c>
      <c r="B257" s="57" t="s">
        <v>550</v>
      </c>
      <c r="C257" s="57" t="s">
        <v>11560</v>
      </c>
      <c r="D257" s="57" t="s">
        <v>11564</v>
      </c>
      <c r="E257" s="58" t="s">
        <v>11563</v>
      </c>
      <c r="F257" s="57" t="s">
        <v>11565</v>
      </c>
      <c r="G257" s="57" t="s">
        <v>11566</v>
      </c>
      <c r="H257" s="57" t="s">
        <v>11567</v>
      </c>
      <c r="I257" s="57" t="s">
        <v>12353</v>
      </c>
    </row>
    <row r="258" spans="1:9" ht="40.5">
      <c r="A258" s="57" t="str">
        <f t="shared" si="25"/>
        <v>CheckerJ48</v>
      </c>
      <c r="B258" s="57" t="s">
        <v>550</v>
      </c>
      <c r="C258" s="57" t="s">
        <v>11561</v>
      </c>
      <c r="D258" s="57" t="s">
        <v>11564</v>
      </c>
      <c r="E258" s="58" t="s">
        <v>11563</v>
      </c>
      <c r="F258" s="57" t="s">
        <v>11565</v>
      </c>
      <c r="G258" s="57" t="s">
        <v>11566</v>
      </c>
      <c r="H258" s="57" t="s">
        <v>11567</v>
      </c>
      <c r="I258" s="57" t="s">
        <v>12353</v>
      </c>
    </row>
    <row r="259" spans="1:9" ht="40.5">
      <c r="A259" s="57" t="str">
        <f t="shared" si="25"/>
        <v>CheckerJ49</v>
      </c>
      <c r="B259" s="57" t="s">
        <v>550</v>
      </c>
      <c r="C259" s="57" t="s">
        <v>11562</v>
      </c>
      <c r="D259" s="57" t="s">
        <v>11564</v>
      </c>
      <c r="E259" s="58" t="s">
        <v>11563</v>
      </c>
      <c r="F259" s="57" t="s">
        <v>11565</v>
      </c>
      <c r="G259" s="57" t="s">
        <v>11566</v>
      </c>
      <c r="H259" s="57" t="s">
        <v>11567</v>
      </c>
      <c r="I259" s="57" t="s">
        <v>12353</v>
      </c>
    </row>
    <row r="260" spans="1:9" ht="40.5">
      <c r="A260" s="57" t="str">
        <f t="shared" si="25"/>
        <v>CheckerJ50</v>
      </c>
      <c r="B260" s="57" t="s">
        <v>550</v>
      </c>
      <c r="C260" s="57" t="s">
        <v>12692</v>
      </c>
      <c r="D260" s="57" t="s">
        <v>11564</v>
      </c>
      <c r="E260" s="58" t="s">
        <v>11563</v>
      </c>
      <c r="F260" s="57" t="s">
        <v>11565</v>
      </c>
      <c r="G260" s="57" t="s">
        <v>11566</v>
      </c>
      <c r="H260" s="57" t="s">
        <v>11567</v>
      </c>
      <c r="I260" s="57" t="s">
        <v>12353</v>
      </c>
    </row>
    <row r="261" spans="1:9" ht="27">
      <c r="A261" s="57" t="str">
        <f t="shared" si="21"/>
        <v>CheckerJ66</v>
      </c>
      <c r="B261" s="57" t="s">
        <v>550</v>
      </c>
      <c r="C261" s="57" t="s">
        <v>621</v>
      </c>
      <c r="D261" s="57" t="s">
        <v>624</v>
      </c>
      <c r="E261" s="58" t="s">
        <v>625</v>
      </c>
      <c r="F261" s="195" t="s">
        <v>626</v>
      </c>
      <c r="G261" s="57" t="s">
        <v>627</v>
      </c>
      <c r="H261" s="57" t="s">
        <v>628</v>
      </c>
      <c r="I261" s="57" t="s">
        <v>12354</v>
      </c>
    </row>
    <row r="262" spans="1:9" ht="27">
      <c r="A262" s="57" t="str">
        <f t="shared" si="21"/>
        <v>CheckerJ67</v>
      </c>
      <c r="B262" s="57" t="s">
        <v>550</v>
      </c>
      <c r="C262" s="57" t="s">
        <v>622</v>
      </c>
      <c r="D262" s="57" t="s">
        <v>624</v>
      </c>
      <c r="E262" s="58" t="s">
        <v>625</v>
      </c>
      <c r="F262" s="195" t="s">
        <v>626</v>
      </c>
      <c r="G262" s="57" t="s">
        <v>627</v>
      </c>
      <c r="H262" s="57" t="s">
        <v>628</v>
      </c>
      <c r="I262" s="57" t="s">
        <v>12354</v>
      </c>
    </row>
    <row r="263" spans="1:9" ht="27">
      <c r="A263" s="57" t="str">
        <f t="shared" si="21"/>
        <v>CheckerJ68</v>
      </c>
      <c r="B263" s="57" t="s">
        <v>550</v>
      </c>
      <c r="C263" s="57" t="s">
        <v>623</v>
      </c>
      <c r="D263" s="57" t="s">
        <v>624</v>
      </c>
      <c r="E263" s="58" t="s">
        <v>625</v>
      </c>
      <c r="F263" s="195" t="s">
        <v>626</v>
      </c>
      <c r="G263" s="57" t="s">
        <v>627</v>
      </c>
      <c r="H263" s="57" t="s">
        <v>628</v>
      </c>
      <c r="I263" s="57" t="s">
        <v>12354</v>
      </c>
    </row>
    <row r="264" spans="1:9" ht="27">
      <c r="A264" s="57" t="str">
        <f t="shared" si="21"/>
        <v>CheckerJ69</v>
      </c>
      <c r="B264" s="57" t="s">
        <v>550</v>
      </c>
      <c r="C264" s="57" t="s">
        <v>12693</v>
      </c>
      <c r="D264" s="57" t="s">
        <v>624</v>
      </c>
      <c r="E264" s="58" t="s">
        <v>625</v>
      </c>
      <c r="F264" s="195" t="s">
        <v>626</v>
      </c>
      <c r="G264" s="57" t="s">
        <v>627</v>
      </c>
      <c r="H264" s="57" t="s">
        <v>628</v>
      </c>
      <c r="I264" s="57" t="s">
        <v>12354</v>
      </c>
    </row>
    <row r="265" spans="1:9" ht="40.5">
      <c r="A265" s="57" t="str">
        <f t="shared" ref="A265:A271" si="26">B265&amp;C265</f>
        <v>Product ListA1</v>
      </c>
      <c r="B265" s="57" t="s">
        <v>629</v>
      </c>
      <c r="C265" s="57" t="s">
        <v>21</v>
      </c>
      <c r="D265" s="65" t="s">
        <v>630</v>
      </c>
      <c r="E265" s="58" t="s">
        <v>631</v>
      </c>
      <c r="F265" s="57" t="s">
        <v>632</v>
      </c>
      <c r="G265" s="57" t="s">
        <v>633</v>
      </c>
      <c r="H265" s="57" t="s">
        <v>634</v>
      </c>
      <c r="I265" s="65" t="s">
        <v>12355</v>
      </c>
    </row>
    <row r="266" spans="1:9">
      <c r="A266" s="57" t="str">
        <f t="shared" si="26"/>
        <v>Product ListB5</v>
      </c>
      <c r="B266" s="57" t="s">
        <v>629</v>
      </c>
      <c r="C266" s="57" t="s">
        <v>139</v>
      </c>
      <c r="D266" s="65" t="s">
        <v>12719</v>
      </c>
      <c r="E266" s="58" t="s">
        <v>635</v>
      </c>
      <c r="F266" s="57" t="s">
        <v>636</v>
      </c>
      <c r="G266" s="57" t="s">
        <v>637</v>
      </c>
      <c r="H266" s="57" t="s">
        <v>638</v>
      </c>
      <c r="I266" s="65" t="s">
        <v>12356</v>
      </c>
    </row>
    <row r="267" spans="1:9">
      <c r="A267" s="57" t="str">
        <f t="shared" si="26"/>
        <v>Product ListC5</v>
      </c>
      <c r="B267" s="57" t="s">
        <v>629</v>
      </c>
      <c r="C267" s="57" t="s">
        <v>227</v>
      </c>
      <c r="D267" s="65" t="s">
        <v>12720</v>
      </c>
      <c r="E267" s="58" t="s">
        <v>639</v>
      </c>
      <c r="F267" s="57" t="s">
        <v>640</v>
      </c>
      <c r="G267" s="57" t="s">
        <v>641</v>
      </c>
      <c r="H267" s="57" t="s">
        <v>642</v>
      </c>
      <c r="I267" s="65" t="s">
        <v>12357</v>
      </c>
    </row>
    <row r="268" spans="1:9" s="67" customFormat="1" ht="14.5">
      <c r="A268" s="57" t="str">
        <f t="shared" si="26"/>
        <v>Product ListD5</v>
      </c>
      <c r="B268" s="57" t="s">
        <v>629</v>
      </c>
      <c r="C268" s="57" t="s">
        <v>643</v>
      </c>
      <c r="D268" s="246" t="s">
        <v>12721</v>
      </c>
      <c r="E268" s="67" t="s">
        <v>12709</v>
      </c>
      <c r="F268" s="67" t="s">
        <v>12710</v>
      </c>
      <c r="G268" s="67" t="s">
        <v>12711</v>
      </c>
      <c r="H268" s="67" t="s">
        <v>12712</v>
      </c>
      <c r="I268" s="67" t="s">
        <v>12713</v>
      </c>
    </row>
    <row r="269" spans="1:9" s="67" customFormat="1" ht="14.5">
      <c r="A269" s="57" t="str">
        <f t="shared" ref="A269" si="27">B269&amp;C269</f>
        <v>Product ListE5</v>
      </c>
      <c r="B269" s="57" t="s">
        <v>629</v>
      </c>
      <c r="C269" s="57" t="s">
        <v>12519</v>
      </c>
      <c r="D269" s="246" t="s">
        <v>12722</v>
      </c>
      <c r="E269" s="67" t="s">
        <v>12714</v>
      </c>
      <c r="F269" s="67" t="s">
        <v>12715</v>
      </c>
      <c r="G269" s="67" t="s">
        <v>12716</v>
      </c>
      <c r="H269" s="67" t="s">
        <v>12717</v>
      </c>
      <c r="I269" s="67" t="s">
        <v>12718</v>
      </c>
    </row>
    <row r="270" spans="1:9" s="67" customFormat="1" ht="14.5">
      <c r="A270" s="57" t="str">
        <f t="shared" ref="A270" si="28">B270&amp;C270</f>
        <v>Product ListF5</v>
      </c>
      <c r="B270" s="57" t="s">
        <v>629</v>
      </c>
      <c r="C270" s="57" t="s">
        <v>12520</v>
      </c>
      <c r="D270" s="65" t="s">
        <v>408</v>
      </c>
      <c r="E270" s="58" t="s">
        <v>409</v>
      </c>
      <c r="F270" s="57" t="s">
        <v>410</v>
      </c>
      <c r="G270" s="57" t="s">
        <v>411</v>
      </c>
      <c r="H270" s="57" t="s">
        <v>412</v>
      </c>
      <c r="I270" s="65" t="s">
        <v>12236</v>
      </c>
    </row>
    <row r="271" spans="1:9" s="67" customFormat="1" ht="27">
      <c r="A271" s="57" t="str">
        <f t="shared" si="26"/>
        <v>GeneralCpy</v>
      </c>
      <c r="B271" s="57" t="s">
        <v>644</v>
      </c>
      <c r="C271" s="57" t="s">
        <v>645</v>
      </c>
      <c r="D271" s="57" t="s">
        <v>12730</v>
      </c>
      <c r="E271" s="270" t="s">
        <v>12731</v>
      </c>
      <c r="F271" s="57" t="s">
        <v>12730</v>
      </c>
      <c r="G271" s="57" t="s">
        <v>12730</v>
      </c>
      <c r="H271" s="57" t="s">
        <v>12730</v>
      </c>
      <c r="I271" s="57" t="s">
        <v>12730</v>
      </c>
    </row>
    <row r="272" spans="1:9" s="67" customFormat="1" ht="14.5">
      <c r="A272" s="57" t="s">
        <v>646</v>
      </c>
      <c r="B272" s="57" t="s">
        <v>644</v>
      </c>
      <c r="C272" s="57"/>
      <c r="D272" s="57"/>
      <c r="E272" s="58"/>
      <c r="F272" s="57"/>
      <c r="G272" s="57"/>
      <c r="H272" s="57"/>
      <c r="I272" s="57"/>
    </row>
    <row r="273" spans="1:9" s="67" customFormat="1" ht="14.5">
      <c r="A273" s="57"/>
      <c r="B273" s="57"/>
      <c r="C273" s="57"/>
      <c r="D273" s="57"/>
      <c r="E273" s="64"/>
      <c r="F273" s="57"/>
      <c r="G273" s="57"/>
      <c r="H273" s="57"/>
      <c r="I273" s="57"/>
    </row>
    <row r="274" spans="1:9" s="67" customFormat="1" ht="94.5">
      <c r="A274" s="57" t="s">
        <v>408</v>
      </c>
      <c r="B274" s="57"/>
      <c r="C274" s="57"/>
      <c r="D274" s="57" t="s">
        <v>647</v>
      </c>
      <c r="E274" s="58" t="s">
        <v>648</v>
      </c>
      <c r="F274" s="57" t="s">
        <v>649</v>
      </c>
      <c r="G274" s="57" t="s">
        <v>650</v>
      </c>
      <c r="H274" s="57" t="s">
        <v>651</v>
      </c>
      <c r="I274" s="57" t="s">
        <v>12358</v>
      </c>
    </row>
    <row r="275" spans="1:9" s="67" customFormat="1" ht="14.5">
      <c r="A275" s="57" t="s">
        <v>408</v>
      </c>
      <c r="B275" s="57"/>
      <c r="C275" s="57"/>
      <c r="D275" s="57" t="s">
        <v>652</v>
      </c>
      <c r="E275" s="58" t="s">
        <v>653</v>
      </c>
      <c r="F275" s="57" t="s">
        <v>654</v>
      </c>
      <c r="G275" s="66" t="s">
        <v>655</v>
      </c>
      <c r="H275" s="57" t="s">
        <v>656</v>
      </c>
      <c r="I275" s="57" t="s">
        <v>12359</v>
      </c>
    </row>
    <row r="276" spans="1:9" s="67" customFormat="1" ht="27">
      <c r="A276" s="57" t="s">
        <v>408</v>
      </c>
      <c r="B276" s="57"/>
      <c r="C276" s="57"/>
      <c r="D276" s="57" t="s">
        <v>657</v>
      </c>
      <c r="E276" s="58" t="s">
        <v>658</v>
      </c>
      <c r="F276" s="57" t="s">
        <v>659</v>
      </c>
      <c r="G276" s="66" t="s">
        <v>660</v>
      </c>
      <c r="H276" s="57" t="s">
        <v>661</v>
      </c>
      <c r="I276" s="57" t="s">
        <v>12360</v>
      </c>
    </row>
    <row r="277" spans="1:9" s="67" customFormat="1" ht="54">
      <c r="A277" s="57" t="s">
        <v>408</v>
      </c>
      <c r="B277" s="57"/>
      <c r="C277" s="57"/>
      <c r="D277" s="57" t="s">
        <v>662</v>
      </c>
      <c r="E277" s="58" t="s">
        <v>663</v>
      </c>
      <c r="F277" s="57" t="s">
        <v>664</v>
      </c>
      <c r="G277" s="66" t="s">
        <v>665</v>
      </c>
      <c r="H277" s="57" t="s">
        <v>666</v>
      </c>
      <c r="I277" s="57" t="s">
        <v>12361</v>
      </c>
    </row>
    <row r="278" spans="1:9" s="67" customFormat="1" ht="27">
      <c r="A278" s="57" t="s">
        <v>408</v>
      </c>
      <c r="B278" s="57"/>
      <c r="C278" s="57"/>
      <c r="D278" s="57" t="s">
        <v>667</v>
      </c>
      <c r="E278" s="58" t="s">
        <v>668</v>
      </c>
      <c r="F278" s="57" t="s">
        <v>669</v>
      </c>
      <c r="G278" s="66" t="s">
        <v>670</v>
      </c>
      <c r="H278" s="57" t="s">
        <v>671</v>
      </c>
      <c r="I278" s="57" t="s">
        <v>12362</v>
      </c>
    </row>
    <row r="279" spans="1:9" s="67" customFormat="1" ht="27">
      <c r="A279" s="57" t="s">
        <v>408</v>
      </c>
      <c r="B279" s="57"/>
      <c r="C279" s="57"/>
      <c r="D279" s="57" t="s">
        <v>672</v>
      </c>
      <c r="E279" s="58" t="s">
        <v>673</v>
      </c>
      <c r="F279" s="57" t="s">
        <v>674</v>
      </c>
      <c r="G279" s="66" t="s">
        <v>675</v>
      </c>
      <c r="H279" s="57" t="s">
        <v>676</v>
      </c>
      <c r="I279" s="57" t="s">
        <v>12364</v>
      </c>
    </row>
    <row r="280" spans="1:9" s="67" customFormat="1" ht="67.5">
      <c r="A280" s="57" t="s">
        <v>408</v>
      </c>
      <c r="B280" s="57"/>
      <c r="C280" s="57"/>
      <c r="D280" s="57" t="s">
        <v>677</v>
      </c>
      <c r="E280" s="58" t="s">
        <v>678</v>
      </c>
      <c r="F280" s="57" t="s">
        <v>679</v>
      </c>
      <c r="G280" s="66" t="s">
        <v>680</v>
      </c>
      <c r="H280" s="57" t="s">
        <v>681</v>
      </c>
      <c r="I280" s="57" t="s">
        <v>12363</v>
      </c>
    </row>
    <row r="281" spans="1:9" s="67" customFormat="1" ht="14.5">
      <c r="A281" s="57"/>
      <c r="B281" s="57"/>
      <c r="C281" s="57"/>
      <c r="D281" s="57"/>
      <c r="E281" s="64"/>
      <c r="F281" s="57"/>
      <c r="G281" s="57"/>
      <c r="H281" s="57"/>
    </row>
    <row r="282" spans="1:9" s="67" customFormat="1" ht="14.5">
      <c r="A282" s="57"/>
      <c r="B282" s="57"/>
      <c r="C282" s="57"/>
      <c r="D282" s="57"/>
      <c r="E282" s="64"/>
      <c r="F282" s="57"/>
      <c r="G282" s="57"/>
      <c r="H282" s="57"/>
    </row>
    <row r="283" spans="1:9" s="67" customFormat="1" ht="14.5">
      <c r="A283" s="57"/>
      <c r="B283" s="57"/>
      <c r="C283" s="57"/>
      <c r="D283" s="57"/>
      <c r="E283" s="64"/>
      <c r="F283" s="57"/>
      <c r="G283" s="57"/>
      <c r="H283" s="57"/>
    </row>
    <row r="284" spans="1:9" s="67" customFormat="1" ht="14.5">
      <c r="A284" s="57"/>
      <c r="B284" s="57"/>
      <c r="C284" s="57"/>
      <c r="D284" s="57"/>
      <c r="E284" s="64"/>
      <c r="F284" s="57"/>
      <c r="G284" s="57"/>
      <c r="H284" s="57"/>
    </row>
    <row r="285" spans="1:9" s="67" customFormat="1" ht="14.5">
      <c r="A285" s="57"/>
      <c r="B285" s="57"/>
      <c r="C285" s="57"/>
      <c r="D285" s="57"/>
      <c r="E285" s="64"/>
      <c r="F285" s="57"/>
      <c r="G285" s="57"/>
      <c r="H285" s="57"/>
    </row>
    <row r="286" spans="1:9" s="67" customFormat="1" ht="14.5">
      <c r="A286" s="57"/>
      <c r="B286" s="57"/>
      <c r="C286" s="57"/>
      <c r="D286" s="57"/>
      <c r="E286" s="64"/>
      <c r="F286" s="57"/>
      <c r="G286" s="57"/>
      <c r="H286" s="57"/>
    </row>
    <row r="287" spans="1:9" s="67" customFormat="1" ht="14.5">
      <c r="A287" s="57"/>
      <c r="B287" s="57"/>
      <c r="C287" s="57"/>
      <c r="D287" s="57"/>
      <c r="E287" s="64"/>
      <c r="F287" s="57"/>
      <c r="G287" s="57"/>
      <c r="H287" s="57"/>
    </row>
    <row r="288" spans="1:9" s="67" customFormat="1" ht="14.5">
      <c r="A288" s="57"/>
      <c r="B288" s="57"/>
      <c r="C288" s="57"/>
      <c r="D288" s="57"/>
      <c r="E288" s="64"/>
      <c r="F288" s="57"/>
      <c r="G288" s="57"/>
      <c r="H288" s="57"/>
    </row>
    <row r="289" spans="1:8" s="67" customFormat="1" ht="14.5">
      <c r="A289" s="57"/>
      <c r="B289" s="57"/>
      <c r="C289" s="57"/>
      <c r="D289" s="57"/>
      <c r="E289" s="64"/>
      <c r="F289" s="57"/>
      <c r="G289" s="57"/>
      <c r="H289" s="57"/>
    </row>
    <row r="290" spans="1:8" s="67" customFormat="1" ht="14.5">
      <c r="A290" s="57"/>
      <c r="B290" s="57"/>
      <c r="C290" s="57"/>
      <c r="D290" s="57"/>
      <c r="E290" s="64"/>
      <c r="F290" s="57"/>
      <c r="G290" s="57"/>
      <c r="H290" s="57"/>
    </row>
    <row r="291" spans="1:8" s="67" customFormat="1" ht="14.5">
      <c r="A291" s="57"/>
      <c r="B291" s="57"/>
      <c r="C291" s="57"/>
      <c r="D291" s="57"/>
      <c r="E291" s="64"/>
      <c r="F291" s="57"/>
      <c r="G291" s="57"/>
      <c r="H291" s="57"/>
    </row>
    <row r="292" spans="1:8" s="67" customFormat="1" ht="14.5">
      <c r="A292" s="57"/>
      <c r="B292" s="57"/>
      <c r="C292" s="57"/>
      <c r="D292" s="57"/>
      <c r="E292" s="64"/>
      <c r="F292" s="57"/>
      <c r="G292" s="57"/>
      <c r="H292" s="57"/>
    </row>
    <row r="293" spans="1:8" s="67" customFormat="1" ht="14.5">
      <c r="A293" s="57"/>
      <c r="B293" s="57"/>
      <c r="C293" s="57"/>
      <c r="D293" s="57"/>
      <c r="E293" s="64"/>
      <c r="F293" s="57"/>
      <c r="G293" s="57"/>
      <c r="H293" s="57"/>
    </row>
    <row r="294" spans="1:8" s="67" customFormat="1" ht="14.5">
      <c r="A294" s="57"/>
      <c r="B294" s="57"/>
      <c r="C294" s="57"/>
      <c r="D294" s="57"/>
      <c r="E294" s="64"/>
      <c r="F294" s="57"/>
      <c r="G294" s="57"/>
      <c r="H294" s="57"/>
    </row>
    <row r="295" spans="1:8" s="67" customFormat="1" ht="14.5">
      <c r="A295" s="57"/>
      <c r="B295" s="57"/>
      <c r="C295" s="57"/>
      <c r="D295" s="57"/>
      <c r="E295" s="64"/>
      <c r="F295" s="57"/>
      <c r="G295" s="57"/>
      <c r="H295" s="57"/>
    </row>
    <row r="296" spans="1:8" s="67" customFormat="1" ht="14.5">
      <c r="A296" s="57"/>
      <c r="B296" s="57"/>
      <c r="C296" s="57"/>
      <c r="D296" s="57"/>
      <c r="E296" s="64"/>
      <c r="F296" s="57"/>
      <c r="G296" s="57"/>
      <c r="H296" s="57"/>
    </row>
    <row r="297" spans="1:8" s="67" customFormat="1" ht="14.5">
      <c r="A297" s="57"/>
      <c r="B297" s="57"/>
      <c r="C297" s="57"/>
      <c r="D297" s="57"/>
      <c r="E297" s="64"/>
      <c r="F297" s="57"/>
      <c r="G297" s="57"/>
      <c r="H297" s="57"/>
    </row>
    <row r="298" spans="1:8" s="67" customFormat="1" ht="14.5">
      <c r="A298" s="57"/>
      <c r="B298" s="57"/>
      <c r="C298" s="57"/>
      <c r="D298" s="57"/>
      <c r="E298" s="64"/>
      <c r="F298" s="57"/>
      <c r="G298" s="57"/>
      <c r="H298" s="57"/>
    </row>
    <row r="299" spans="1:8" s="67" customFormat="1" ht="14.5">
      <c r="A299" s="57"/>
      <c r="B299" s="57"/>
      <c r="C299" s="57"/>
      <c r="D299" s="57"/>
      <c r="E299" s="64"/>
      <c r="F299" s="57"/>
      <c r="G299" s="57"/>
      <c r="H299" s="57"/>
    </row>
    <row r="300" spans="1:8" s="67" customFormat="1" ht="14.5">
      <c r="A300" s="57"/>
      <c r="B300" s="57"/>
      <c r="C300" s="57"/>
      <c r="D300" s="57"/>
      <c r="E300" s="64"/>
      <c r="F300" s="57"/>
      <c r="G300" s="57"/>
      <c r="H300" s="57"/>
    </row>
    <row r="301" spans="1:8" s="67" customFormat="1" ht="14.5">
      <c r="A301" s="57"/>
      <c r="B301" s="57"/>
      <c r="C301" s="57"/>
      <c r="D301" s="57"/>
      <c r="E301" s="64"/>
      <c r="F301" s="57"/>
      <c r="G301" s="57"/>
      <c r="H301" s="57"/>
    </row>
    <row r="302" spans="1:8" s="67" customFormat="1" ht="14.5">
      <c r="A302" s="57"/>
      <c r="B302" s="57"/>
      <c r="C302" s="57"/>
      <c r="D302" s="57"/>
      <c r="E302" s="64"/>
      <c r="F302" s="57"/>
      <c r="G302" s="57"/>
      <c r="H302" s="57"/>
    </row>
    <row r="303" spans="1:8" s="67" customFormat="1" ht="14.5">
      <c r="A303" s="57"/>
      <c r="B303" s="57"/>
      <c r="C303" s="57"/>
      <c r="D303" s="57"/>
      <c r="E303" s="64"/>
      <c r="F303" s="57"/>
      <c r="G303" s="57"/>
      <c r="H303" s="57"/>
    </row>
    <row r="304" spans="1:8" s="67" customFormat="1" ht="14.5">
      <c r="A304" s="57"/>
      <c r="B304" s="57"/>
      <c r="C304" s="57"/>
      <c r="D304" s="57"/>
      <c r="E304" s="64"/>
      <c r="F304" s="57"/>
      <c r="G304" s="57"/>
      <c r="H304" s="57"/>
    </row>
    <row r="305" spans="1:8" s="67" customFormat="1" ht="14.5">
      <c r="A305" s="57"/>
      <c r="B305" s="57"/>
      <c r="C305" s="57"/>
      <c r="D305" s="57"/>
      <c r="E305" s="64"/>
      <c r="F305" s="57"/>
      <c r="G305" s="57"/>
      <c r="H305" s="57"/>
    </row>
    <row r="306" spans="1:8" s="67" customFormat="1" ht="14.5">
      <c r="A306" s="57"/>
      <c r="B306" s="57"/>
      <c r="C306" s="57"/>
      <c r="D306" s="57"/>
      <c r="E306" s="64"/>
      <c r="F306" s="57"/>
      <c r="G306" s="57"/>
      <c r="H306" s="57"/>
    </row>
    <row r="307" spans="1:8" s="67" customFormat="1" ht="14.5">
      <c r="A307" s="57"/>
      <c r="B307" s="57"/>
      <c r="C307" s="57"/>
      <c r="D307" s="57"/>
      <c r="E307" s="64"/>
      <c r="F307" s="57"/>
      <c r="G307" s="57"/>
      <c r="H307" s="57"/>
    </row>
    <row r="308" spans="1:8" s="67" customFormat="1" ht="14.5">
      <c r="A308" s="57"/>
      <c r="B308" s="57"/>
      <c r="C308" s="57"/>
      <c r="D308" s="57"/>
      <c r="E308" s="64"/>
      <c r="F308" s="57"/>
      <c r="G308" s="57"/>
      <c r="H308" s="57"/>
    </row>
    <row r="309" spans="1:8" s="67" customFormat="1" ht="14.5">
      <c r="A309" s="57"/>
      <c r="B309" s="57"/>
      <c r="C309" s="57"/>
      <c r="D309" s="57"/>
      <c r="E309" s="64"/>
      <c r="F309" s="57"/>
      <c r="G309" s="57"/>
      <c r="H309" s="57"/>
    </row>
    <row r="310" spans="1:8" s="67" customFormat="1" ht="14.5">
      <c r="A310" s="57"/>
      <c r="B310" s="57"/>
      <c r="C310" s="57"/>
      <c r="D310" s="57"/>
      <c r="E310" s="64"/>
      <c r="F310" s="57"/>
      <c r="G310" s="57"/>
      <c r="H310" s="57"/>
    </row>
    <row r="311" spans="1:8" s="67" customFormat="1" ht="14.5">
      <c r="A311" s="57"/>
      <c r="B311" s="57"/>
      <c r="C311" s="57"/>
      <c r="D311" s="57"/>
      <c r="E311" s="64"/>
      <c r="F311" s="57"/>
      <c r="G311" s="57"/>
      <c r="H311" s="57"/>
    </row>
    <row r="312" spans="1:8" s="67" customFormat="1" ht="14.5">
      <c r="A312" s="57"/>
      <c r="B312" s="57"/>
      <c r="C312" s="57"/>
      <c r="D312" s="57"/>
      <c r="E312" s="64"/>
      <c r="F312" s="57"/>
      <c r="G312" s="57"/>
      <c r="H312" s="57"/>
    </row>
    <row r="313" spans="1:8" s="67" customFormat="1" ht="14.5">
      <c r="A313" s="57"/>
      <c r="B313" s="57"/>
      <c r="C313" s="57"/>
      <c r="D313" s="57"/>
      <c r="E313" s="64"/>
      <c r="F313" s="57"/>
      <c r="G313" s="57"/>
      <c r="H313" s="57"/>
    </row>
    <row r="314" spans="1:8" s="67" customFormat="1" ht="14.5">
      <c r="A314" s="57"/>
      <c r="B314" s="57"/>
      <c r="C314" s="57"/>
      <c r="D314" s="57"/>
      <c r="E314" s="64"/>
      <c r="F314" s="57"/>
      <c r="G314" s="57"/>
      <c r="H314" s="57"/>
    </row>
    <row r="315" spans="1:8" s="67" customFormat="1" ht="14.5">
      <c r="A315" s="57"/>
      <c r="B315" s="57"/>
      <c r="C315" s="57"/>
      <c r="D315" s="57"/>
      <c r="E315" s="64"/>
      <c r="F315" s="57"/>
      <c r="G315" s="57"/>
      <c r="H315" s="57"/>
    </row>
    <row r="316" spans="1:8" s="67" customFormat="1" ht="14.5">
      <c r="A316" s="57"/>
      <c r="B316" s="57"/>
      <c r="C316" s="57"/>
      <c r="D316" s="57"/>
      <c r="E316" s="64"/>
      <c r="F316" s="57"/>
      <c r="G316" s="57"/>
      <c r="H316" s="57"/>
    </row>
    <row r="317" spans="1:8" s="67" customFormat="1" ht="14.5">
      <c r="A317" s="57"/>
      <c r="B317" s="57"/>
      <c r="C317" s="57"/>
      <c r="D317" s="57"/>
      <c r="E317" s="64"/>
      <c r="F317" s="57"/>
      <c r="G317" s="57"/>
      <c r="H317" s="57"/>
    </row>
    <row r="318" spans="1:8" s="67" customFormat="1" ht="14.5">
      <c r="A318" s="57"/>
      <c r="B318" s="57"/>
      <c r="C318" s="57"/>
      <c r="D318" s="57"/>
      <c r="E318" s="64"/>
      <c r="F318" s="57"/>
      <c r="G318" s="57"/>
      <c r="H318" s="57"/>
    </row>
    <row r="319" spans="1:8" s="67" customFormat="1" ht="14.5">
      <c r="A319" s="57"/>
      <c r="B319" s="57"/>
      <c r="C319" s="57"/>
      <c r="D319" s="57"/>
      <c r="E319" s="64"/>
      <c r="F319" s="57"/>
      <c r="G319" s="57"/>
      <c r="H319" s="57"/>
    </row>
    <row r="320" spans="1:8" s="67" customFormat="1" ht="14.5">
      <c r="A320" s="57"/>
      <c r="B320" s="57"/>
      <c r="C320" s="57"/>
      <c r="D320" s="57"/>
      <c r="E320" s="64"/>
      <c r="F320" s="57"/>
      <c r="G320" s="57"/>
      <c r="H320" s="57"/>
    </row>
    <row r="321" spans="1:8" s="67" customFormat="1" ht="14.5">
      <c r="A321" s="57"/>
      <c r="B321" s="57"/>
      <c r="C321" s="57"/>
      <c r="D321" s="57"/>
      <c r="E321" s="64"/>
      <c r="F321" s="57"/>
      <c r="G321" s="57"/>
      <c r="H321" s="57"/>
    </row>
    <row r="322" spans="1:8" s="67" customFormat="1" ht="14.5">
      <c r="A322" s="57"/>
      <c r="B322" s="57"/>
      <c r="C322" s="57"/>
      <c r="D322" s="57"/>
      <c r="E322" s="64"/>
      <c r="F322" s="57"/>
      <c r="G322" s="57"/>
      <c r="H322" s="57"/>
    </row>
    <row r="323" spans="1:8" s="67" customFormat="1" ht="14.5">
      <c r="A323" s="57"/>
      <c r="B323" s="57"/>
      <c r="C323" s="57"/>
      <c r="D323" s="57"/>
      <c r="E323" s="64"/>
      <c r="F323" s="57"/>
      <c r="G323" s="57"/>
      <c r="H323" s="57"/>
    </row>
    <row r="324" spans="1:8" s="67" customFormat="1" ht="14.5">
      <c r="A324" s="57"/>
      <c r="B324" s="57"/>
      <c r="C324" s="57"/>
      <c r="D324" s="57"/>
      <c r="E324" s="64"/>
      <c r="F324" s="57"/>
      <c r="G324" s="57"/>
      <c r="H324" s="57"/>
    </row>
    <row r="325" spans="1:8" s="67" customFormat="1" ht="14.5">
      <c r="A325" s="57"/>
      <c r="B325" s="57"/>
      <c r="C325" s="57"/>
      <c r="D325" s="57"/>
      <c r="E325" s="64"/>
      <c r="F325" s="57"/>
      <c r="G325" s="57"/>
      <c r="H325" s="57"/>
    </row>
    <row r="326" spans="1:8" s="67" customFormat="1" ht="14.5">
      <c r="A326" s="57"/>
      <c r="B326" s="57"/>
      <c r="C326" s="57"/>
      <c r="D326" s="57"/>
      <c r="E326" s="64"/>
      <c r="F326" s="57"/>
      <c r="G326" s="57"/>
      <c r="H326" s="57"/>
    </row>
    <row r="327" spans="1:8" s="67" customFormat="1" ht="14.5">
      <c r="A327" s="57"/>
      <c r="B327" s="57"/>
      <c r="C327" s="57"/>
      <c r="D327" s="57"/>
      <c r="E327" s="64"/>
      <c r="F327" s="57"/>
      <c r="G327" s="57"/>
      <c r="H327" s="57"/>
    </row>
    <row r="328" spans="1:8" s="67" customFormat="1" ht="14.5">
      <c r="A328" s="57"/>
      <c r="B328" s="57"/>
      <c r="C328" s="57"/>
      <c r="D328" s="57"/>
      <c r="E328" s="64"/>
      <c r="F328" s="57"/>
      <c r="G328" s="57"/>
      <c r="H328" s="57"/>
    </row>
    <row r="329" spans="1:8" s="67" customFormat="1" ht="14.5">
      <c r="A329" s="57"/>
      <c r="B329" s="57"/>
      <c r="C329" s="57"/>
      <c r="D329" s="57"/>
      <c r="E329" s="64"/>
      <c r="F329" s="57"/>
      <c r="G329" s="57"/>
      <c r="H329" s="57"/>
    </row>
    <row r="330" spans="1:8" s="67" customFormat="1" ht="14.5">
      <c r="A330" s="57"/>
      <c r="B330" s="57"/>
      <c r="C330" s="57"/>
      <c r="D330" s="57"/>
      <c r="E330" s="64"/>
      <c r="F330" s="57"/>
      <c r="G330" s="57"/>
      <c r="H330" s="57"/>
    </row>
    <row r="331" spans="1:8" s="67" customFormat="1" ht="14.5">
      <c r="A331" s="57"/>
      <c r="B331" s="57"/>
      <c r="C331" s="57"/>
      <c r="D331" s="57"/>
      <c r="E331" s="64"/>
      <c r="F331" s="57"/>
      <c r="G331" s="57"/>
      <c r="H331" s="57"/>
    </row>
    <row r="332" spans="1:8" s="67" customFormat="1" ht="14.5">
      <c r="A332" s="57"/>
      <c r="B332" s="57"/>
      <c r="C332" s="57"/>
      <c r="D332" s="57"/>
      <c r="E332" s="64"/>
      <c r="F332" s="57"/>
      <c r="G332" s="57"/>
      <c r="H332" s="57"/>
    </row>
    <row r="333" spans="1:8" s="67" customFormat="1" ht="14.5">
      <c r="A333" s="57"/>
      <c r="B333" s="57"/>
      <c r="C333" s="57"/>
      <c r="D333" s="57"/>
      <c r="E333" s="64"/>
      <c r="F333" s="57"/>
      <c r="G333" s="57"/>
      <c r="H333" s="57"/>
    </row>
    <row r="334" spans="1:8" s="67" customFormat="1" ht="14.5">
      <c r="A334" s="57"/>
      <c r="B334" s="57"/>
      <c r="C334" s="57"/>
      <c r="D334" s="57"/>
      <c r="E334" s="64"/>
      <c r="F334" s="57"/>
      <c r="G334" s="57"/>
      <c r="H334" s="57"/>
    </row>
    <row r="335" spans="1:8" s="67" customFormat="1" ht="14.5">
      <c r="A335" s="57"/>
      <c r="B335" s="57"/>
      <c r="C335" s="57"/>
      <c r="D335" s="57"/>
      <c r="E335" s="64"/>
      <c r="F335" s="57"/>
      <c r="G335" s="57"/>
      <c r="H335" s="57"/>
    </row>
    <row r="336" spans="1:8" s="67" customFormat="1" ht="14.5">
      <c r="A336" s="57"/>
      <c r="B336" s="57"/>
      <c r="C336" s="57"/>
      <c r="D336" s="57"/>
      <c r="E336" s="64"/>
      <c r="F336" s="57"/>
      <c r="G336" s="57"/>
      <c r="H336" s="57"/>
    </row>
    <row r="337" spans="1:8" s="67" customFormat="1" ht="14.5">
      <c r="A337" s="57"/>
      <c r="B337" s="57"/>
      <c r="C337" s="57"/>
      <c r="D337" s="57"/>
      <c r="E337" s="64"/>
      <c r="F337" s="57"/>
      <c r="G337" s="57"/>
      <c r="H337" s="57"/>
    </row>
    <row r="338" spans="1:8" s="67" customFormat="1" ht="14.5">
      <c r="A338" s="57"/>
      <c r="B338" s="57"/>
      <c r="C338" s="57"/>
      <c r="D338" s="57"/>
      <c r="E338" s="64"/>
      <c r="F338" s="57"/>
      <c r="G338" s="57"/>
      <c r="H338" s="57"/>
    </row>
    <row r="339" spans="1:8" s="67" customFormat="1" ht="14.5">
      <c r="A339" s="57"/>
      <c r="B339" s="57"/>
      <c r="C339" s="57"/>
      <c r="D339" s="57"/>
      <c r="E339" s="64"/>
      <c r="F339" s="57"/>
      <c r="G339" s="57"/>
      <c r="H339" s="57"/>
    </row>
    <row r="340" spans="1:8" s="67" customFormat="1" ht="14.5">
      <c r="A340" s="57"/>
      <c r="B340" s="57"/>
      <c r="C340" s="57"/>
      <c r="D340" s="57"/>
      <c r="E340" s="64"/>
      <c r="F340" s="57"/>
      <c r="G340" s="57"/>
      <c r="H340" s="57"/>
    </row>
    <row r="341" spans="1:8" s="67" customFormat="1" ht="14.5">
      <c r="A341" s="57"/>
      <c r="B341" s="57"/>
      <c r="C341" s="57"/>
      <c r="D341" s="57"/>
      <c r="E341" s="64"/>
      <c r="F341" s="57"/>
      <c r="G341" s="57"/>
      <c r="H341" s="57"/>
    </row>
    <row r="342" spans="1:8" s="67" customFormat="1" ht="14.5">
      <c r="A342" s="57"/>
      <c r="B342" s="57"/>
      <c r="C342" s="57"/>
      <c r="D342" s="57"/>
      <c r="E342" s="64"/>
      <c r="F342" s="57"/>
      <c r="G342" s="57"/>
      <c r="H342" s="57"/>
    </row>
    <row r="343" spans="1:8" s="67" customFormat="1" ht="14.5">
      <c r="A343" s="57"/>
      <c r="B343" s="57"/>
      <c r="C343" s="57"/>
      <c r="D343" s="57"/>
      <c r="E343" s="64"/>
      <c r="F343" s="57"/>
      <c r="G343" s="57"/>
      <c r="H343" s="57"/>
    </row>
    <row r="344" spans="1:8" s="67" customFormat="1" ht="14.5">
      <c r="A344" s="57"/>
      <c r="B344" s="57"/>
      <c r="C344" s="57"/>
      <c r="D344" s="57"/>
      <c r="E344" s="64"/>
      <c r="F344" s="57"/>
      <c r="G344" s="57"/>
      <c r="H344" s="57"/>
    </row>
    <row r="345" spans="1:8" s="67" customFormat="1" ht="14.5">
      <c r="A345" s="57"/>
      <c r="B345" s="57"/>
      <c r="C345" s="57"/>
      <c r="D345" s="57"/>
      <c r="E345" s="64"/>
      <c r="F345" s="57"/>
      <c r="G345" s="57"/>
      <c r="H345" s="57"/>
    </row>
    <row r="346" spans="1:8" s="67" customFormat="1" ht="14.5">
      <c r="A346" s="57"/>
      <c r="B346" s="57"/>
      <c r="C346" s="57"/>
      <c r="D346" s="57"/>
      <c r="E346" s="64"/>
      <c r="F346" s="57"/>
      <c r="G346" s="57"/>
      <c r="H346" s="57"/>
    </row>
    <row r="347" spans="1:8" s="67" customFormat="1" ht="14.5">
      <c r="A347" s="57"/>
      <c r="B347" s="57"/>
      <c r="C347" s="57"/>
      <c r="D347" s="57"/>
      <c r="E347" s="64"/>
      <c r="F347" s="57"/>
      <c r="G347" s="57"/>
      <c r="H347" s="57"/>
    </row>
    <row r="348" spans="1:8" s="67" customFormat="1" ht="14.5">
      <c r="A348" s="57"/>
      <c r="B348" s="57"/>
      <c r="C348" s="57"/>
      <c r="D348" s="57"/>
      <c r="E348" s="64"/>
      <c r="F348" s="57"/>
      <c r="G348" s="57"/>
      <c r="H348" s="57"/>
    </row>
    <row r="349" spans="1:8" s="67" customFormat="1" ht="14.5">
      <c r="A349" s="57"/>
      <c r="B349" s="57"/>
      <c r="C349" s="57"/>
      <c r="D349" s="57"/>
      <c r="E349" s="64"/>
      <c r="F349" s="57"/>
      <c r="G349" s="57"/>
      <c r="H349" s="57"/>
    </row>
    <row r="350" spans="1:8" s="67" customFormat="1" ht="14.5">
      <c r="A350" s="57"/>
      <c r="B350" s="57"/>
      <c r="C350" s="57"/>
      <c r="D350" s="57"/>
      <c r="E350" s="64"/>
      <c r="F350" s="57"/>
      <c r="G350" s="57"/>
      <c r="H350" s="57"/>
    </row>
    <row r="351" spans="1:8" s="67" customFormat="1" ht="14.5">
      <c r="A351" s="57"/>
      <c r="B351" s="57"/>
      <c r="C351" s="57"/>
      <c r="D351" s="57"/>
      <c r="E351" s="64"/>
      <c r="F351" s="57"/>
      <c r="G351" s="57"/>
      <c r="H351" s="57"/>
    </row>
    <row r="352" spans="1:8" s="67" customFormat="1" ht="14.5">
      <c r="A352" s="57"/>
      <c r="B352" s="57"/>
      <c r="C352" s="57"/>
      <c r="D352" s="57"/>
      <c r="E352" s="64"/>
      <c r="F352" s="57"/>
      <c r="G352" s="57"/>
      <c r="H352" s="57"/>
    </row>
    <row r="353" spans="1:8" s="67" customFormat="1" ht="14.5">
      <c r="A353" s="57"/>
      <c r="B353" s="57"/>
      <c r="C353" s="57"/>
      <c r="D353" s="57"/>
      <c r="E353" s="64"/>
      <c r="F353" s="57"/>
      <c r="G353" s="57"/>
      <c r="H353" s="57"/>
    </row>
    <row r="354" spans="1:8" s="67" customFormat="1" ht="14.5">
      <c r="A354" s="57"/>
      <c r="B354" s="57"/>
      <c r="C354" s="57"/>
      <c r="D354" s="57"/>
      <c r="E354" s="64"/>
      <c r="F354" s="57"/>
      <c r="G354" s="57"/>
      <c r="H354" s="57"/>
    </row>
    <row r="355" spans="1:8" s="67" customFormat="1" ht="14.5">
      <c r="A355" s="57"/>
      <c r="B355" s="57"/>
      <c r="C355" s="57"/>
      <c r="D355" s="57"/>
      <c r="E355" s="64"/>
      <c r="F355" s="57"/>
      <c r="G355" s="57"/>
      <c r="H355" s="57"/>
    </row>
    <row r="356" spans="1:8" s="67" customFormat="1" ht="14.5">
      <c r="A356" s="57"/>
      <c r="B356" s="57"/>
      <c r="C356" s="57"/>
      <c r="D356" s="57"/>
      <c r="E356" s="64"/>
      <c r="F356" s="57"/>
      <c r="G356" s="57"/>
      <c r="H356" s="57"/>
    </row>
    <row r="357" spans="1:8" s="67" customFormat="1" ht="14.5">
      <c r="A357" s="57"/>
      <c r="B357" s="57"/>
      <c r="C357" s="57"/>
      <c r="D357" s="57"/>
      <c r="E357" s="64"/>
      <c r="F357" s="57"/>
      <c r="G357" s="57"/>
      <c r="H357" s="57"/>
    </row>
    <row r="358" spans="1:8" s="67" customFormat="1" ht="14.5">
      <c r="A358" s="57"/>
      <c r="B358" s="57"/>
      <c r="C358" s="57"/>
      <c r="D358" s="57"/>
      <c r="E358" s="64"/>
      <c r="F358" s="57"/>
      <c r="G358" s="57"/>
      <c r="H358" s="57"/>
    </row>
    <row r="359" spans="1:8" s="67" customFormat="1" ht="14.5">
      <c r="A359" s="57"/>
      <c r="B359" s="57"/>
      <c r="C359" s="57"/>
      <c r="D359" s="57"/>
      <c r="E359" s="64"/>
      <c r="F359" s="57"/>
      <c r="G359" s="57"/>
      <c r="H359" s="57"/>
    </row>
    <row r="360" spans="1:8" s="67" customFormat="1" ht="14.5">
      <c r="A360" s="57"/>
      <c r="B360" s="57"/>
      <c r="C360" s="57"/>
      <c r="D360" s="57"/>
      <c r="E360" s="64"/>
      <c r="F360" s="57"/>
      <c r="G360" s="57"/>
      <c r="H360" s="57"/>
    </row>
    <row r="361" spans="1:8" s="67" customFormat="1" ht="14.5">
      <c r="A361" s="57"/>
      <c r="B361" s="57"/>
      <c r="C361" s="57"/>
      <c r="D361" s="57"/>
      <c r="E361" s="64"/>
      <c r="F361" s="57"/>
      <c r="G361" s="57"/>
      <c r="H361" s="57"/>
    </row>
    <row r="362" spans="1:8" s="67" customFormat="1" ht="14.5">
      <c r="A362" s="57"/>
      <c r="B362" s="57"/>
      <c r="C362" s="57"/>
      <c r="D362" s="57"/>
      <c r="E362" s="64"/>
      <c r="F362" s="57"/>
      <c r="G362" s="57"/>
      <c r="H362" s="57"/>
    </row>
    <row r="363" spans="1:8" s="67" customFormat="1" ht="14.5">
      <c r="A363" s="57"/>
      <c r="B363" s="57"/>
      <c r="C363" s="57"/>
      <c r="D363" s="57"/>
      <c r="E363" s="64"/>
      <c r="F363" s="57"/>
      <c r="G363" s="57"/>
      <c r="H363" s="57"/>
    </row>
    <row r="364" spans="1:8" s="67" customFormat="1" ht="14.5">
      <c r="A364" s="57"/>
      <c r="B364" s="57"/>
      <c r="C364" s="57"/>
      <c r="D364" s="57"/>
      <c r="E364" s="64"/>
      <c r="F364" s="57"/>
      <c r="G364" s="57"/>
      <c r="H364" s="57"/>
    </row>
    <row r="365" spans="1:8" s="67" customFormat="1" ht="14.5">
      <c r="A365" s="57"/>
      <c r="B365" s="57"/>
      <c r="C365" s="57"/>
      <c r="D365" s="57"/>
      <c r="E365" s="64"/>
      <c r="F365" s="57"/>
      <c r="G365" s="57"/>
      <c r="H365" s="57"/>
    </row>
    <row r="366" spans="1:8" s="67" customFormat="1" ht="14.5">
      <c r="A366" s="57"/>
      <c r="B366" s="57"/>
      <c r="C366" s="57"/>
      <c r="D366" s="57"/>
      <c r="E366" s="64"/>
      <c r="F366" s="57"/>
      <c r="G366" s="57"/>
      <c r="H366" s="57"/>
    </row>
    <row r="367" spans="1:8" s="67" customFormat="1" ht="14.5">
      <c r="A367" s="57"/>
      <c r="B367" s="57"/>
      <c r="C367" s="57"/>
      <c r="D367" s="57"/>
      <c r="E367" s="64"/>
      <c r="F367" s="57"/>
      <c r="G367" s="57"/>
      <c r="H367" s="57"/>
    </row>
    <row r="368" spans="1:8" s="67" customFormat="1" ht="14.5">
      <c r="A368" s="57"/>
      <c r="B368" s="57"/>
      <c r="C368" s="57"/>
      <c r="D368" s="57"/>
      <c r="E368" s="64"/>
      <c r="F368" s="57"/>
      <c r="G368" s="57"/>
      <c r="H368" s="57"/>
    </row>
    <row r="369" spans="1:8" s="67" customFormat="1" ht="14.5">
      <c r="A369" s="57"/>
      <c r="B369" s="57"/>
      <c r="C369" s="57"/>
      <c r="D369" s="57"/>
      <c r="E369" s="64"/>
      <c r="F369" s="57"/>
      <c r="G369" s="57"/>
      <c r="H369" s="57"/>
    </row>
    <row r="370" spans="1:8" s="67" customFormat="1" ht="14.5">
      <c r="A370" s="57"/>
      <c r="B370" s="57"/>
      <c r="C370" s="57"/>
      <c r="D370" s="57"/>
      <c r="E370" s="64"/>
      <c r="F370" s="57"/>
      <c r="G370" s="57"/>
      <c r="H370" s="57"/>
    </row>
    <row r="371" spans="1:8" s="67" customFormat="1" ht="14.5">
      <c r="A371" s="57"/>
      <c r="B371" s="57"/>
      <c r="C371" s="57"/>
      <c r="D371" s="57"/>
      <c r="E371" s="64"/>
      <c r="F371" s="57"/>
      <c r="G371" s="57"/>
      <c r="H371" s="57"/>
    </row>
    <row r="372" spans="1:8" s="67" customFormat="1" ht="14.5">
      <c r="A372" s="57"/>
      <c r="B372" s="57"/>
      <c r="C372" s="57"/>
      <c r="D372" s="57"/>
      <c r="E372" s="64"/>
      <c r="F372" s="57"/>
      <c r="G372" s="57"/>
      <c r="H372" s="57"/>
    </row>
    <row r="373" spans="1:8" s="67" customFormat="1" ht="14.5">
      <c r="A373" s="57"/>
      <c r="B373" s="57"/>
      <c r="C373" s="57"/>
      <c r="D373" s="57"/>
      <c r="E373" s="64"/>
      <c r="F373" s="57"/>
      <c r="G373" s="57"/>
      <c r="H373" s="57"/>
    </row>
    <row r="374" spans="1:8" s="67" customFormat="1" ht="14.5">
      <c r="A374" s="57"/>
      <c r="B374" s="57"/>
      <c r="C374" s="57"/>
      <c r="D374" s="57"/>
      <c r="E374" s="64"/>
      <c r="F374" s="57"/>
      <c r="G374" s="57"/>
      <c r="H374" s="57"/>
    </row>
    <row r="375" spans="1:8" s="67" customFormat="1" ht="14.5">
      <c r="A375" s="57"/>
      <c r="B375" s="57"/>
      <c r="C375" s="57"/>
      <c r="D375" s="57"/>
      <c r="E375" s="64"/>
      <c r="F375" s="57"/>
      <c r="G375" s="57"/>
      <c r="H375" s="57"/>
    </row>
    <row r="376" spans="1:8" s="67" customFormat="1" ht="14.5">
      <c r="A376" s="57"/>
      <c r="B376" s="57"/>
      <c r="C376" s="57"/>
      <c r="D376" s="57"/>
      <c r="E376" s="64"/>
      <c r="F376" s="57"/>
      <c r="G376" s="57"/>
      <c r="H376" s="57"/>
    </row>
    <row r="377" spans="1:8" s="67" customFormat="1" ht="14.5">
      <c r="A377" s="57"/>
      <c r="B377" s="57"/>
      <c r="C377" s="57"/>
      <c r="D377" s="57"/>
      <c r="E377" s="64"/>
      <c r="F377" s="57"/>
      <c r="G377" s="57"/>
      <c r="H377" s="57"/>
    </row>
    <row r="378" spans="1:8" s="67" customFormat="1" ht="14.5">
      <c r="A378" s="57"/>
      <c r="B378" s="57"/>
      <c r="C378" s="57"/>
      <c r="D378" s="57"/>
      <c r="E378" s="64"/>
      <c r="F378" s="57"/>
      <c r="G378" s="57"/>
      <c r="H378" s="57"/>
    </row>
    <row r="379" spans="1:8" s="67" customFormat="1" ht="14.5">
      <c r="A379" s="57"/>
      <c r="B379" s="57"/>
      <c r="C379" s="57"/>
      <c r="D379" s="57"/>
      <c r="E379" s="64"/>
      <c r="F379" s="57"/>
      <c r="G379" s="57"/>
      <c r="H379" s="57"/>
    </row>
    <row r="380" spans="1:8" s="67" customFormat="1" ht="14.5">
      <c r="A380" s="57"/>
      <c r="B380" s="57"/>
      <c r="C380" s="57"/>
      <c r="D380" s="57"/>
      <c r="E380" s="64"/>
      <c r="F380" s="57"/>
      <c r="G380" s="57"/>
      <c r="H380" s="57"/>
    </row>
    <row r="381" spans="1:8" s="67" customFormat="1" ht="14.5">
      <c r="A381" s="57"/>
      <c r="B381" s="57"/>
      <c r="C381" s="57"/>
      <c r="D381" s="57"/>
      <c r="E381" s="64"/>
      <c r="F381" s="57"/>
      <c r="G381" s="57"/>
      <c r="H381" s="57"/>
    </row>
    <row r="382" spans="1:8" s="67" customFormat="1" ht="14.5">
      <c r="A382" s="57"/>
      <c r="B382" s="57"/>
      <c r="C382" s="57"/>
      <c r="D382" s="57"/>
      <c r="E382" s="64"/>
      <c r="F382" s="57"/>
      <c r="G382" s="57"/>
      <c r="H382" s="57"/>
    </row>
    <row r="383" spans="1:8" s="67" customFormat="1" ht="14.5">
      <c r="A383" s="57"/>
      <c r="B383" s="57"/>
      <c r="C383" s="57"/>
      <c r="D383" s="57"/>
      <c r="E383" s="64"/>
      <c r="F383" s="57"/>
      <c r="G383" s="57"/>
      <c r="H383" s="57"/>
    </row>
    <row r="384" spans="1:8" s="67" customFormat="1" ht="14.5">
      <c r="A384" s="57"/>
      <c r="B384" s="57"/>
      <c r="C384" s="57"/>
      <c r="D384" s="57"/>
      <c r="E384" s="64"/>
      <c r="F384" s="57"/>
      <c r="G384" s="57"/>
      <c r="H384" s="57"/>
    </row>
    <row r="385" spans="1:8" s="67" customFormat="1" ht="14.5">
      <c r="A385" s="57"/>
      <c r="B385" s="57"/>
      <c r="C385" s="57"/>
      <c r="D385" s="57"/>
      <c r="E385" s="64"/>
      <c r="F385" s="57"/>
      <c r="G385" s="57"/>
      <c r="H385" s="57"/>
    </row>
    <row r="386" spans="1:8" s="67" customFormat="1" ht="14.5">
      <c r="A386" s="57"/>
      <c r="B386" s="57"/>
      <c r="C386" s="57"/>
      <c r="D386" s="57"/>
      <c r="E386" s="64"/>
      <c r="F386" s="57"/>
      <c r="G386" s="57"/>
      <c r="H386" s="57"/>
    </row>
    <row r="387" spans="1:8" s="67" customFormat="1" ht="14.5">
      <c r="A387" s="57"/>
      <c r="B387" s="57"/>
      <c r="C387" s="57"/>
      <c r="D387" s="57"/>
      <c r="E387" s="64"/>
      <c r="F387" s="57"/>
      <c r="G387" s="57"/>
      <c r="H387" s="57"/>
    </row>
    <row r="388" spans="1:8" s="67" customFormat="1" ht="14.5">
      <c r="A388" s="57"/>
      <c r="B388" s="57"/>
      <c r="C388" s="57"/>
      <c r="D388" s="57"/>
      <c r="E388" s="64"/>
      <c r="F388" s="57"/>
      <c r="G388" s="57"/>
      <c r="H388" s="57"/>
    </row>
    <row r="389" spans="1:8" s="67" customFormat="1" ht="14.5">
      <c r="A389" s="57"/>
      <c r="B389" s="57"/>
      <c r="C389" s="57"/>
      <c r="D389" s="57"/>
      <c r="E389" s="64"/>
      <c r="F389" s="57"/>
      <c r="G389" s="57"/>
      <c r="H389" s="57"/>
    </row>
    <row r="390" spans="1:8" s="67" customFormat="1" ht="14.5">
      <c r="A390" s="57"/>
      <c r="B390" s="57"/>
      <c r="C390" s="57"/>
      <c r="D390" s="57"/>
      <c r="E390" s="64"/>
      <c r="F390" s="57"/>
      <c r="G390" s="57"/>
      <c r="H390" s="57"/>
    </row>
    <row r="391" spans="1:8" s="67" customFormat="1" ht="14.5">
      <c r="A391" s="57"/>
      <c r="B391" s="57"/>
      <c r="C391" s="57"/>
      <c r="D391" s="57"/>
      <c r="E391" s="64"/>
      <c r="F391" s="57"/>
      <c r="G391" s="57"/>
      <c r="H391" s="57"/>
    </row>
    <row r="392" spans="1:8" s="67" customFormat="1" ht="14.5">
      <c r="A392" s="57"/>
      <c r="B392" s="57"/>
      <c r="C392" s="57"/>
      <c r="D392" s="57"/>
      <c r="E392" s="64"/>
      <c r="F392" s="57"/>
      <c r="G392" s="57"/>
      <c r="H392" s="57"/>
    </row>
    <row r="393" spans="1:8" s="67" customFormat="1" ht="14.5">
      <c r="A393" s="57"/>
      <c r="B393" s="57"/>
      <c r="C393" s="57"/>
      <c r="D393" s="57"/>
      <c r="E393" s="64"/>
      <c r="F393" s="57"/>
      <c r="G393" s="57"/>
      <c r="H393" s="57"/>
    </row>
    <row r="394" spans="1:8" s="67" customFormat="1" ht="14.5">
      <c r="A394" s="57"/>
      <c r="B394" s="57"/>
      <c r="C394" s="57"/>
      <c r="D394" s="57"/>
      <c r="E394" s="64"/>
      <c r="F394" s="57"/>
      <c r="G394" s="57"/>
      <c r="H394" s="57"/>
    </row>
    <row r="395" spans="1:8" s="67" customFormat="1" ht="14.5">
      <c r="A395" s="57"/>
      <c r="B395" s="57"/>
      <c r="C395" s="57"/>
      <c r="D395" s="57"/>
      <c r="E395" s="64"/>
      <c r="F395" s="57"/>
      <c r="G395" s="57"/>
      <c r="H395" s="57"/>
    </row>
    <row r="396" spans="1:8" s="67" customFormat="1" ht="14.5">
      <c r="A396" s="57"/>
      <c r="B396" s="57"/>
      <c r="C396" s="57"/>
      <c r="D396" s="57"/>
      <c r="E396" s="64"/>
      <c r="F396" s="57"/>
      <c r="G396" s="57"/>
      <c r="H396" s="57"/>
    </row>
    <row r="397" spans="1:8" s="67" customFormat="1" ht="14.5">
      <c r="A397" s="57"/>
      <c r="B397" s="57"/>
      <c r="C397" s="57"/>
      <c r="D397" s="57"/>
      <c r="E397" s="64"/>
      <c r="F397" s="57"/>
      <c r="G397" s="57"/>
      <c r="H397" s="57"/>
    </row>
    <row r="398" spans="1:8" s="67" customFormat="1" ht="14.5">
      <c r="A398" s="57"/>
      <c r="B398" s="57"/>
      <c r="C398" s="57"/>
      <c r="D398" s="57"/>
      <c r="E398" s="64"/>
      <c r="F398" s="57"/>
      <c r="G398" s="57"/>
      <c r="H398" s="57"/>
    </row>
    <row r="399" spans="1:8" s="67" customFormat="1" ht="14.5">
      <c r="A399" s="57"/>
      <c r="B399" s="57"/>
      <c r="C399" s="57"/>
      <c r="D399" s="57"/>
      <c r="E399" s="64"/>
      <c r="F399" s="57"/>
      <c r="G399" s="57"/>
      <c r="H399" s="57"/>
    </row>
    <row r="400" spans="1:8" s="67" customFormat="1" ht="14.5">
      <c r="A400" s="57"/>
      <c r="B400" s="57"/>
      <c r="C400" s="57"/>
      <c r="D400" s="57"/>
      <c r="E400" s="64"/>
      <c r="F400" s="57"/>
      <c r="G400" s="57"/>
      <c r="H400" s="57"/>
    </row>
    <row r="401" spans="1:8" s="67" customFormat="1" ht="14.5">
      <c r="A401" s="57"/>
      <c r="B401" s="57"/>
      <c r="C401" s="57"/>
      <c r="D401" s="57"/>
      <c r="E401" s="64"/>
      <c r="F401" s="57"/>
      <c r="G401" s="57"/>
      <c r="H401" s="57"/>
    </row>
    <row r="402" spans="1:8" s="67" customFormat="1" ht="14.5">
      <c r="A402" s="57"/>
      <c r="B402" s="57"/>
      <c r="C402" s="57"/>
      <c r="D402" s="57"/>
      <c r="E402" s="64"/>
      <c r="F402" s="57"/>
      <c r="G402" s="57"/>
      <c r="H402" s="57"/>
    </row>
    <row r="403" spans="1:8" s="67" customFormat="1" ht="14.5">
      <c r="A403" s="57"/>
      <c r="B403" s="57"/>
      <c r="C403" s="57"/>
      <c r="D403" s="57"/>
      <c r="E403" s="64"/>
      <c r="F403" s="57"/>
      <c r="G403" s="57"/>
      <c r="H403" s="57"/>
    </row>
    <row r="404" spans="1:8" s="67" customFormat="1" ht="14.5">
      <c r="A404" s="57"/>
      <c r="B404" s="57"/>
      <c r="C404" s="57"/>
      <c r="D404" s="57"/>
      <c r="E404" s="64"/>
      <c r="F404" s="57"/>
      <c r="G404" s="57"/>
      <c r="H404" s="57"/>
    </row>
    <row r="405" spans="1:8" s="67" customFormat="1" ht="14.5">
      <c r="A405" s="57"/>
      <c r="B405" s="57"/>
      <c r="C405" s="57"/>
      <c r="D405" s="57"/>
      <c r="E405" s="64"/>
      <c r="F405" s="57"/>
      <c r="G405" s="57"/>
      <c r="H405" s="57"/>
    </row>
    <row r="406" spans="1:8" s="67" customFormat="1" ht="14.5">
      <c r="A406" s="57"/>
      <c r="B406" s="57"/>
      <c r="C406" s="57"/>
      <c r="D406" s="57"/>
      <c r="E406" s="64"/>
      <c r="F406" s="57"/>
      <c r="G406" s="57"/>
      <c r="H406" s="57"/>
    </row>
    <row r="407" spans="1:8" s="67" customFormat="1" ht="14.5">
      <c r="A407" s="57"/>
      <c r="B407" s="57"/>
      <c r="C407" s="57"/>
      <c r="D407" s="57"/>
      <c r="E407" s="64"/>
      <c r="F407" s="57"/>
      <c r="G407" s="57"/>
      <c r="H407" s="57"/>
    </row>
    <row r="408" spans="1:8" s="67" customFormat="1" ht="14.5">
      <c r="A408" s="57"/>
      <c r="B408" s="57"/>
      <c r="C408" s="57"/>
      <c r="D408" s="57"/>
      <c r="E408" s="64"/>
      <c r="F408" s="57"/>
      <c r="G408" s="57"/>
      <c r="H408" s="57"/>
    </row>
    <row r="409" spans="1:8" s="67" customFormat="1" ht="14.5">
      <c r="A409" s="57"/>
      <c r="B409" s="57"/>
      <c r="C409" s="57"/>
      <c r="D409" s="57"/>
      <c r="E409" s="64"/>
      <c r="F409" s="57"/>
      <c r="G409" s="57"/>
      <c r="H409" s="57"/>
    </row>
    <row r="410" spans="1:8" s="67" customFormat="1" ht="14.5">
      <c r="A410" s="57"/>
      <c r="B410" s="57"/>
      <c r="C410" s="57"/>
      <c r="D410" s="57"/>
      <c r="E410" s="64"/>
      <c r="F410" s="57"/>
      <c r="G410" s="57"/>
      <c r="H410" s="57"/>
    </row>
    <row r="411" spans="1:8" s="67" customFormat="1" ht="14.5">
      <c r="A411" s="57"/>
      <c r="B411" s="57"/>
      <c r="C411" s="57"/>
      <c r="D411" s="57"/>
      <c r="E411" s="64"/>
      <c r="F411" s="57"/>
      <c r="G411" s="57"/>
      <c r="H411" s="57"/>
    </row>
    <row r="412" spans="1:8" s="67" customFormat="1" ht="14.5">
      <c r="A412" s="57"/>
      <c r="B412" s="57"/>
      <c r="C412" s="57"/>
      <c r="D412" s="57"/>
      <c r="E412" s="64"/>
      <c r="F412" s="57"/>
      <c r="G412" s="57"/>
      <c r="H412" s="57"/>
    </row>
    <row r="413" spans="1:8" s="67" customFormat="1" ht="14.5">
      <c r="A413" s="57"/>
      <c r="B413" s="57"/>
      <c r="C413" s="57"/>
      <c r="D413" s="57"/>
      <c r="E413" s="64"/>
      <c r="F413" s="57"/>
      <c r="G413" s="57"/>
      <c r="H413" s="57"/>
    </row>
    <row r="414" spans="1:8" s="67" customFormat="1" ht="14.5">
      <c r="A414" s="57"/>
      <c r="B414" s="57"/>
      <c r="C414" s="57"/>
      <c r="D414" s="57"/>
      <c r="E414" s="64"/>
      <c r="F414" s="57"/>
      <c r="G414" s="57"/>
      <c r="H414" s="57"/>
    </row>
    <row r="415" spans="1:8" s="67" customFormat="1" ht="14.5">
      <c r="A415" s="57"/>
      <c r="B415" s="57"/>
      <c r="C415" s="57"/>
      <c r="D415" s="57"/>
      <c r="E415" s="64"/>
      <c r="F415" s="57"/>
      <c r="G415" s="57"/>
      <c r="H415" s="57"/>
    </row>
    <row r="416" spans="1:8" s="67" customFormat="1" ht="14.5">
      <c r="A416" s="57"/>
      <c r="B416" s="57"/>
      <c r="C416" s="57"/>
      <c r="D416" s="57"/>
      <c r="E416" s="64"/>
      <c r="F416" s="57"/>
      <c r="G416" s="57"/>
      <c r="H416" s="57"/>
    </row>
    <row r="417" spans="1:8" s="67" customFormat="1" ht="14.5">
      <c r="A417" s="57"/>
      <c r="B417" s="57"/>
      <c r="C417" s="57"/>
      <c r="D417" s="57"/>
      <c r="E417" s="64"/>
      <c r="F417" s="57"/>
      <c r="G417" s="57"/>
      <c r="H417" s="57"/>
    </row>
    <row r="418" spans="1:8" s="67" customFormat="1" ht="14.5">
      <c r="A418" s="57"/>
      <c r="B418" s="57"/>
      <c r="C418" s="57"/>
      <c r="D418" s="57"/>
      <c r="E418" s="64"/>
      <c r="F418" s="57"/>
      <c r="G418" s="57"/>
      <c r="H418" s="57"/>
    </row>
    <row r="419" spans="1:8" s="67" customFormat="1" ht="14.5">
      <c r="A419" s="57"/>
      <c r="B419" s="57"/>
      <c r="C419" s="57"/>
      <c r="D419" s="57"/>
      <c r="E419" s="64"/>
      <c r="F419" s="57"/>
      <c r="G419" s="57"/>
      <c r="H419" s="57"/>
    </row>
    <row r="420" spans="1:8" s="67" customFormat="1" ht="14.5">
      <c r="A420" s="57"/>
      <c r="B420" s="57"/>
      <c r="C420" s="57"/>
      <c r="D420" s="57"/>
      <c r="E420" s="64"/>
      <c r="F420" s="57"/>
      <c r="G420" s="57"/>
      <c r="H420" s="57"/>
    </row>
    <row r="421" spans="1:8" s="67" customFormat="1" ht="14.5">
      <c r="A421" s="57"/>
      <c r="B421" s="57"/>
      <c r="C421" s="57"/>
      <c r="D421" s="57"/>
      <c r="E421" s="64"/>
      <c r="F421" s="57"/>
      <c r="G421" s="57"/>
      <c r="H421" s="57"/>
    </row>
    <row r="422" spans="1:8" s="67" customFormat="1" ht="14.5">
      <c r="A422" s="57"/>
      <c r="B422" s="57"/>
      <c r="C422" s="57"/>
      <c r="D422" s="57"/>
      <c r="E422" s="64"/>
      <c r="F422" s="57"/>
      <c r="G422" s="57"/>
      <c r="H422" s="57"/>
    </row>
    <row r="423" spans="1:8" s="67" customFormat="1" ht="14.5">
      <c r="A423" s="57"/>
      <c r="B423" s="57"/>
      <c r="C423" s="57"/>
      <c r="D423" s="57"/>
      <c r="E423" s="64"/>
      <c r="F423" s="57"/>
      <c r="G423" s="57"/>
      <c r="H423" s="57"/>
    </row>
    <row r="424" spans="1:8" s="67" customFormat="1" ht="14.5">
      <c r="A424" s="57"/>
      <c r="B424" s="57"/>
      <c r="C424" s="57"/>
      <c r="D424" s="57"/>
      <c r="E424" s="64"/>
      <c r="F424" s="57"/>
      <c r="G424" s="57"/>
      <c r="H424" s="57"/>
    </row>
    <row r="425" spans="1:8" s="67" customFormat="1" ht="14.5">
      <c r="A425" s="57"/>
      <c r="B425" s="57"/>
      <c r="C425" s="57"/>
      <c r="D425" s="57"/>
      <c r="E425" s="64"/>
      <c r="F425" s="57"/>
      <c r="G425" s="57"/>
      <c r="H425" s="57"/>
    </row>
    <row r="426" spans="1:8" s="67" customFormat="1" ht="14.5">
      <c r="A426" s="57"/>
      <c r="B426" s="57"/>
      <c r="C426" s="57"/>
      <c r="D426" s="57"/>
      <c r="E426" s="64"/>
      <c r="F426" s="57"/>
      <c r="G426" s="57"/>
      <c r="H426" s="57"/>
    </row>
    <row r="427" spans="1:8" s="67" customFormat="1" ht="14.5">
      <c r="A427" s="57"/>
      <c r="B427" s="57"/>
      <c r="C427" s="57"/>
      <c r="D427" s="57"/>
      <c r="E427" s="64"/>
      <c r="F427" s="57"/>
      <c r="G427" s="57"/>
      <c r="H427" s="57"/>
    </row>
    <row r="428" spans="1:8" s="67" customFormat="1" ht="14.5">
      <c r="A428" s="57"/>
      <c r="B428" s="57"/>
      <c r="C428" s="57"/>
      <c r="D428" s="57"/>
      <c r="E428" s="64"/>
      <c r="F428" s="57"/>
      <c r="G428" s="57"/>
      <c r="H428" s="57"/>
    </row>
    <row r="429" spans="1:8" s="67" customFormat="1" ht="14.5">
      <c r="A429" s="57"/>
      <c r="B429" s="57"/>
      <c r="C429" s="57"/>
      <c r="D429" s="57"/>
      <c r="E429" s="64"/>
      <c r="F429" s="57"/>
      <c r="G429" s="57"/>
      <c r="H429" s="57"/>
    </row>
    <row r="430" spans="1:8" s="67" customFormat="1" ht="14.5">
      <c r="A430" s="57"/>
      <c r="B430" s="57"/>
      <c r="C430" s="57"/>
      <c r="D430" s="57"/>
      <c r="E430" s="64"/>
      <c r="F430" s="57"/>
      <c r="G430" s="57"/>
      <c r="H430" s="57"/>
    </row>
    <row r="431" spans="1:8" s="67" customFormat="1" ht="14.5">
      <c r="A431" s="57"/>
      <c r="B431" s="57"/>
      <c r="C431" s="57"/>
      <c r="D431" s="57"/>
      <c r="E431" s="64"/>
      <c r="F431" s="57"/>
      <c r="G431" s="57"/>
      <c r="H431" s="57"/>
    </row>
    <row r="432" spans="1:8" s="67" customFormat="1" ht="14.5">
      <c r="A432" s="57"/>
      <c r="B432" s="57"/>
      <c r="C432" s="57"/>
      <c r="D432" s="57"/>
      <c r="E432" s="64"/>
      <c r="F432" s="57"/>
      <c r="G432" s="57"/>
      <c r="H432" s="57"/>
    </row>
    <row r="433" spans="1:8" s="67" customFormat="1" ht="14.5">
      <c r="A433" s="57"/>
      <c r="B433" s="57"/>
      <c r="C433" s="57"/>
      <c r="D433" s="57"/>
      <c r="E433" s="64"/>
      <c r="F433" s="57"/>
      <c r="G433" s="57"/>
      <c r="H433" s="57"/>
    </row>
    <row r="434" spans="1:8" s="67" customFormat="1" ht="14.5">
      <c r="A434" s="57"/>
      <c r="B434" s="57"/>
      <c r="C434" s="57"/>
      <c r="D434" s="57"/>
      <c r="E434" s="64"/>
      <c r="F434" s="57"/>
      <c r="G434" s="57"/>
      <c r="H434" s="57"/>
    </row>
    <row r="435" spans="1:8" s="67" customFormat="1" ht="14.5">
      <c r="A435" s="57"/>
      <c r="B435" s="57"/>
      <c r="C435" s="57"/>
      <c r="D435" s="57"/>
      <c r="E435" s="64"/>
      <c r="F435" s="57"/>
      <c r="G435" s="57"/>
      <c r="H435" s="57"/>
    </row>
    <row r="436" spans="1:8" s="67" customFormat="1" ht="14.5">
      <c r="A436" s="57"/>
      <c r="B436" s="57"/>
      <c r="C436" s="57"/>
      <c r="D436" s="57"/>
      <c r="E436" s="64"/>
      <c r="F436" s="57"/>
      <c r="G436" s="57"/>
      <c r="H436" s="57"/>
    </row>
    <row r="437" spans="1:8" s="67" customFormat="1" ht="14.5">
      <c r="A437" s="57"/>
      <c r="B437" s="57"/>
      <c r="C437" s="57"/>
      <c r="D437" s="57"/>
      <c r="E437" s="64"/>
      <c r="F437" s="57"/>
      <c r="G437" s="57"/>
      <c r="H437" s="57"/>
    </row>
    <row r="438" spans="1:8" s="67" customFormat="1" ht="14.5">
      <c r="A438" s="57"/>
      <c r="B438" s="57"/>
      <c r="C438" s="57"/>
      <c r="D438" s="57"/>
      <c r="E438" s="64"/>
      <c r="F438" s="57"/>
      <c r="G438" s="57"/>
      <c r="H438" s="57"/>
    </row>
    <row r="439" spans="1:8" s="67" customFormat="1" ht="14.5">
      <c r="A439" s="57"/>
      <c r="B439" s="57"/>
      <c r="C439" s="57"/>
      <c r="D439" s="57"/>
      <c r="E439" s="64"/>
      <c r="F439" s="57"/>
      <c r="G439" s="57"/>
      <c r="H439" s="57"/>
    </row>
    <row r="440" spans="1:8" s="67" customFormat="1" ht="14.5">
      <c r="A440" s="57"/>
      <c r="B440" s="57"/>
      <c r="C440" s="57"/>
      <c r="D440" s="57"/>
      <c r="E440" s="64"/>
      <c r="F440" s="57"/>
      <c r="G440" s="57"/>
      <c r="H440" s="57"/>
    </row>
    <row r="441" spans="1:8" s="67" customFormat="1" ht="14.5">
      <c r="A441" s="57"/>
      <c r="B441" s="57"/>
      <c r="C441" s="57"/>
      <c r="D441" s="57"/>
      <c r="E441" s="64"/>
      <c r="F441" s="57"/>
      <c r="G441" s="57"/>
      <c r="H441" s="57"/>
    </row>
    <row r="442" spans="1:8" s="67" customFormat="1" ht="14.5">
      <c r="A442" s="57"/>
      <c r="B442" s="57"/>
      <c r="C442" s="57"/>
      <c r="D442" s="57"/>
      <c r="E442" s="64"/>
      <c r="F442" s="57"/>
      <c r="G442" s="57"/>
      <c r="H442" s="57"/>
    </row>
    <row r="443" spans="1:8" s="67" customFormat="1" ht="14.5">
      <c r="A443" s="57"/>
      <c r="B443" s="57"/>
      <c r="C443" s="57"/>
      <c r="D443" s="57"/>
      <c r="E443" s="64"/>
      <c r="F443" s="57"/>
      <c r="G443" s="57"/>
      <c r="H443" s="57"/>
    </row>
    <row r="444" spans="1:8" s="67" customFormat="1" ht="14.5">
      <c r="A444" s="57"/>
      <c r="B444" s="57"/>
      <c r="C444" s="57"/>
      <c r="D444" s="57"/>
      <c r="E444" s="64"/>
      <c r="F444" s="57"/>
      <c r="G444" s="57"/>
      <c r="H444" s="57"/>
    </row>
    <row r="445" spans="1:8" s="67" customFormat="1" ht="14.5">
      <c r="A445" s="57"/>
      <c r="B445" s="57"/>
      <c r="C445" s="57"/>
      <c r="D445" s="57"/>
      <c r="E445" s="64"/>
      <c r="F445" s="57"/>
      <c r="G445" s="57"/>
      <c r="H445" s="57"/>
    </row>
    <row r="446" spans="1:8" s="67" customFormat="1" ht="14.5">
      <c r="A446" s="57"/>
      <c r="B446" s="57"/>
      <c r="C446" s="57"/>
      <c r="D446" s="57"/>
      <c r="E446" s="64"/>
      <c r="F446" s="57"/>
      <c r="G446" s="57"/>
      <c r="H446" s="57"/>
    </row>
    <row r="447" spans="1:8" s="67" customFormat="1" ht="14.5">
      <c r="A447" s="57"/>
      <c r="B447" s="57"/>
      <c r="C447" s="57"/>
      <c r="D447" s="57"/>
      <c r="E447" s="64"/>
      <c r="F447" s="57"/>
      <c r="G447" s="57"/>
      <c r="H447" s="57"/>
    </row>
    <row r="448" spans="1:8" s="67" customFormat="1" ht="14.5">
      <c r="A448" s="57"/>
      <c r="B448" s="57"/>
      <c r="C448" s="57"/>
      <c r="D448" s="57"/>
      <c r="E448" s="64"/>
      <c r="F448" s="57"/>
      <c r="G448" s="57"/>
      <c r="H448" s="57"/>
    </row>
    <row r="449" spans="1:8" s="67" customFormat="1" ht="14.5">
      <c r="A449" s="57"/>
      <c r="B449" s="57"/>
      <c r="C449" s="57"/>
      <c r="D449" s="57"/>
      <c r="E449" s="64"/>
      <c r="F449" s="57"/>
      <c r="G449" s="57"/>
      <c r="H449" s="57"/>
    </row>
    <row r="450" spans="1:8" s="67" customFormat="1" ht="14.5">
      <c r="A450" s="57"/>
      <c r="B450" s="57"/>
      <c r="C450" s="57"/>
      <c r="D450" s="57"/>
      <c r="E450" s="64"/>
      <c r="F450" s="57"/>
      <c r="G450" s="57"/>
      <c r="H450" s="57"/>
    </row>
    <row r="451" spans="1:8" s="67" customFormat="1" ht="14.5">
      <c r="A451" s="57"/>
      <c r="B451" s="57"/>
      <c r="C451" s="57"/>
      <c r="D451" s="57"/>
      <c r="E451" s="64"/>
      <c r="F451" s="57"/>
      <c r="G451" s="57"/>
      <c r="H451" s="57"/>
    </row>
    <row r="452" spans="1:8" s="67" customFormat="1" ht="14.5">
      <c r="A452" s="57"/>
      <c r="B452" s="57"/>
      <c r="C452" s="57"/>
      <c r="D452" s="57"/>
      <c r="E452" s="64"/>
      <c r="F452" s="57"/>
      <c r="G452" s="57"/>
      <c r="H452" s="57"/>
    </row>
    <row r="453" spans="1:8" s="67" customFormat="1" ht="14.5">
      <c r="A453" s="57"/>
      <c r="B453" s="57"/>
      <c r="C453" s="57"/>
      <c r="D453" s="57"/>
      <c r="E453" s="64"/>
      <c r="F453" s="57"/>
      <c r="G453" s="57"/>
      <c r="H453" s="57"/>
    </row>
    <row r="454" spans="1:8" s="67" customFormat="1" ht="14.5">
      <c r="A454" s="57"/>
      <c r="B454" s="57"/>
      <c r="C454" s="57"/>
      <c r="D454" s="57"/>
      <c r="E454" s="64"/>
      <c r="F454" s="57"/>
      <c r="G454" s="57"/>
      <c r="H454" s="57"/>
    </row>
    <row r="455" spans="1:8" s="67" customFormat="1" ht="14.5">
      <c r="A455" s="57"/>
      <c r="B455" s="57"/>
      <c r="C455" s="57"/>
      <c r="D455" s="57"/>
      <c r="E455" s="64"/>
      <c r="F455" s="57"/>
      <c r="G455" s="57"/>
      <c r="H455" s="57"/>
    </row>
    <row r="456" spans="1:8" s="67" customFormat="1" ht="14.5">
      <c r="A456" s="57"/>
      <c r="B456" s="57"/>
      <c r="C456" s="57"/>
      <c r="D456" s="57"/>
      <c r="E456" s="64"/>
      <c r="F456" s="57"/>
      <c r="G456" s="57"/>
      <c r="H456" s="57"/>
    </row>
    <row r="457" spans="1:8" s="67" customFormat="1" ht="14.5">
      <c r="A457" s="57"/>
      <c r="B457" s="57"/>
      <c r="C457" s="57"/>
      <c r="D457" s="57"/>
      <c r="E457" s="64"/>
      <c r="F457" s="57"/>
      <c r="G457" s="57"/>
      <c r="H457" s="57"/>
    </row>
    <row r="458" spans="1:8" s="67" customFormat="1" ht="14.5">
      <c r="A458" s="57"/>
      <c r="B458" s="57"/>
      <c r="C458" s="57"/>
      <c r="D458" s="57"/>
      <c r="E458" s="64"/>
      <c r="F458" s="57"/>
      <c r="G458" s="57"/>
      <c r="H458" s="57"/>
    </row>
    <row r="459" spans="1:8" s="67" customFormat="1" ht="14.5">
      <c r="A459" s="57"/>
      <c r="B459" s="57"/>
      <c r="C459" s="57"/>
      <c r="D459" s="57"/>
      <c r="E459" s="64"/>
      <c r="F459" s="57"/>
      <c r="G459" s="57"/>
      <c r="H459" s="57"/>
    </row>
    <row r="460" spans="1:8" s="67" customFormat="1" ht="14.5">
      <c r="A460" s="57"/>
      <c r="B460" s="57"/>
      <c r="C460" s="57"/>
      <c r="D460" s="57"/>
      <c r="E460" s="64"/>
      <c r="F460" s="57"/>
      <c r="G460" s="57"/>
      <c r="H460" s="57"/>
    </row>
    <row r="461" spans="1:8" s="67" customFormat="1" ht="14.5">
      <c r="A461" s="57"/>
      <c r="B461" s="57"/>
      <c r="C461" s="57"/>
      <c r="D461" s="57"/>
      <c r="E461" s="64"/>
      <c r="F461" s="57"/>
      <c r="G461" s="57"/>
      <c r="H461" s="57"/>
    </row>
    <row r="462" spans="1:8" s="67" customFormat="1" ht="14.5">
      <c r="A462" s="57"/>
      <c r="B462" s="57"/>
      <c r="C462" s="57"/>
      <c r="D462" s="57"/>
      <c r="E462" s="64"/>
      <c r="F462" s="57"/>
      <c r="G462" s="57"/>
      <c r="H462" s="57"/>
    </row>
    <row r="463" spans="1:8" s="67" customFormat="1" ht="14.5">
      <c r="A463" s="57"/>
      <c r="B463" s="57"/>
      <c r="C463" s="57"/>
      <c r="D463" s="57"/>
      <c r="E463" s="64"/>
      <c r="F463" s="57"/>
      <c r="G463" s="57"/>
      <c r="H463" s="57"/>
    </row>
    <row r="464" spans="1:8" s="67" customFormat="1" ht="14.5">
      <c r="A464" s="57"/>
      <c r="B464" s="57"/>
      <c r="C464" s="57"/>
      <c r="D464" s="57"/>
      <c r="E464" s="64"/>
      <c r="F464" s="57"/>
      <c r="G464" s="57"/>
      <c r="H464" s="57"/>
    </row>
    <row r="465" spans="1:8" s="67" customFormat="1" ht="14.5">
      <c r="A465" s="57"/>
      <c r="B465" s="57"/>
      <c r="C465" s="57"/>
      <c r="D465" s="57"/>
      <c r="E465" s="64"/>
      <c r="F465" s="57"/>
      <c r="G465" s="57"/>
      <c r="H465" s="57"/>
    </row>
    <row r="466" spans="1:8" s="67" customFormat="1" ht="14.5">
      <c r="A466" s="57"/>
      <c r="B466" s="57"/>
      <c r="C466" s="57"/>
      <c r="D466" s="57"/>
      <c r="E466" s="64"/>
      <c r="F466" s="57"/>
      <c r="G466" s="57"/>
      <c r="H466" s="57"/>
    </row>
    <row r="467" spans="1:8" s="67" customFormat="1" ht="14.5">
      <c r="A467" s="57"/>
      <c r="B467" s="57"/>
      <c r="C467" s="57"/>
      <c r="D467" s="57"/>
      <c r="E467" s="64"/>
      <c r="F467" s="57"/>
      <c r="G467" s="57"/>
      <c r="H467" s="57"/>
    </row>
    <row r="468" spans="1:8" s="67" customFormat="1" ht="14.5">
      <c r="A468" s="57"/>
      <c r="B468" s="57"/>
      <c r="C468" s="57"/>
      <c r="D468" s="57"/>
      <c r="E468" s="64"/>
      <c r="F468" s="57"/>
      <c r="G468" s="57"/>
      <c r="H468" s="57"/>
    </row>
    <row r="469" spans="1:8" s="67" customFormat="1" ht="14.5">
      <c r="A469" s="57"/>
      <c r="B469" s="57"/>
      <c r="C469" s="57"/>
      <c r="D469" s="57"/>
      <c r="E469" s="64"/>
      <c r="F469" s="57"/>
      <c r="G469" s="57"/>
      <c r="H469" s="57"/>
    </row>
    <row r="470" spans="1:8" s="67" customFormat="1" ht="14.5">
      <c r="A470" s="57"/>
      <c r="B470" s="57"/>
      <c r="C470" s="57"/>
      <c r="D470" s="57"/>
      <c r="E470" s="64"/>
      <c r="F470" s="57"/>
      <c r="G470" s="57"/>
      <c r="H470" s="57"/>
    </row>
    <row r="471" spans="1:8" s="67" customFormat="1" ht="14.5">
      <c r="A471" s="57"/>
      <c r="B471" s="57"/>
      <c r="C471" s="57"/>
      <c r="D471" s="57"/>
      <c r="E471" s="64"/>
      <c r="F471" s="57"/>
      <c r="G471" s="57"/>
      <c r="H471" s="57"/>
    </row>
    <row r="472" spans="1:8" s="67" customFormat="1" ht="14.5">
      <c r="A472" s="57"/>
      <c r="B472" s="57"/>
      <c r="C472" s="57"/>
      <c r="D472" s="57"/>
      <c r="E472" s="64"/>
      <c r="F472" s="57"/>
      <c r="G472" s="57"/>
      <c r="H472" s="57"/>
    </row>
    <row r="473" spans="1:8" s="67" customFormat="1" ht="14.5">
      <c r="A473" s="57"/>
      <c r="B473" s="57"/>
      <c r="C473" s="57"/>
      <c r="D473" s="57"/>
      <c r="E473" s="64"/>
      <c r="F473" s="57"/>
      <c r="G473" s="57"/>
      <c r="H473" s="57"/>
    </row>
    <row r="474" spans="1:8" s="67" customFormat="1" ht="14.5">
      <c r="A474" s="57"/>
      <c r="B474" s="57"/>
      <c r="C474" s="57"/>
      <c r="D474" s="57"/>
      <c r="E474" s="64"/>
      <c r="F474" s="57"/>
      <c r="G474" s="57"/>
      <c r="H474" s="57"/>
    </row>
    <row r="475" spans="1:8" s="67" customFormat="1" ht="14.5">
      <c r="A475" s="57"/>
      <c r="B475" s="57"/>
      <c r="C475" s="57"/>
      <c r="D475" s="57"/>
      <c r="E475" s="64"/>
      <c r="F475" s="57"/>
      <c r="G475" s="57"/>
      <c r="H475" s="57"/>
    </row>
    <row r="476" spans="1:8" s="67" customFormat="1" ht="14.5">
      <c r="A476" s="57"/>
      <c r="B476" s="57"/>
      <c r="C476" s="57"/>
      <c r="D476" s="57"/>
      <c r="E476" s="64"/>
      <c r="F476" s="57"/>
      <c r="G476" s="57"/>
      <c r="H476" s="57"/>
    </row>
    <row r="477" spans="1:8" s="67" customFormat="1" ht="14.5">
      <c r="A477" s="57"/>
      <c r="B477" s="57"/>
      <c r="C477" s="57"/>
      <c r="D477" s="57"/>
      <c r="E477" s="64"/>
      <c r="F477" s="57"/>
      <c r="G477" s="57"/>
      <c r="H477" s="57"/>
    </row>
    <row r="478" spans="1:8" s="67" customFormat="1" ht="14.5">
      <c r="A478" s="57"/>
      <c r="B478" s="57"/>
      <c r="C478" s="57"/>
      <c r="D478" s="57"/>
      <c r="E478" s="64"/>
      <c r="F478" s="57"/>
      <c r="G478" s="57"/>
      <c r="H478" s="57"/>
    </row>
    <row r="479" spans="1:8" s="67" customFormat="1" ht="14.5">
      <c r="A479" s="57"/>
      <c r="B479" s="57"/>
      <c r="C479" s="57"/>
      <c r="D479" s="57"/>
      <c r="E479" s="64"/>
      <c r="F479" s="57"/>
      <c r="G479" s="57"/>
      <c r="H479" s="57"/>
    </row>
    <row r="480" spans="1:8" s="67" customFormat="1" ht="14.5">
      <c r="A480" s="57"/>
      <c r="B480" s="57"/>
      <c r="C480" s="57"/>
      <c r="D480" s="57"/>
      <c r="E480" s="64"/>
      <c r="F480" s="57"/>
      <c r="G480" s="57"/>
      <c r="H480" s="57"/>
    </row>
    <row r="481" spans="1:8" s="67" customFormat="1" ht="14.5">
      <c r="A481" s="57"/>
      <c r="B481" s="57"/>
      <c r="C481" s="57"/>
      <c r="D481" s="57"/>
      <c r="E481" s="64"/>
      <c r="F481" s="57"/>
      <c r="G481" s="57"/>
      <c r="H481" s="57"/>
    </row>
    <row r="482" spans="1:8" s="67" customFormat="1" ht="14.5">
      <c r="A482" s="57"/>
      <c r="B482" s="57"/>
      <c r="C482" s="57"/>
      <c r="D482" s="57"/>
      <c r="E482" s="64"/>
      <c r="F482" s="57"/>
      <c r="G482" s="57"/>
      <c r="H482" s="57"/>
    </row>
    <row r="483" spans="1:8" s="67" customFormat="1" ht="14.5">
      <c r="A483" s="57"/>
      <c r="B483" s="57"/>
      <c r="C483" s="57"/>
      <c r="D483" s="57"/>
      <c r="E483" s="64"/>
      <c r="F483" s="57"/>
      <c r="G483" s="57"/>
      <c r="H483" s="57"/>
    </row>
    <row r="484" spans="1:8" s="67" customFormat="1" ht="14.5">
      <c r="A484" s="57"/>
      <c r="B484" s="57"/>
      <c r="C484" s="57"/>
      <c r="D484" s="57"/>
      <c r="E484" s="64"/>
      <c r="F484" s="57"/>
      <c r="G484" s="57"/>
      <c r="H484" s="57"/>
    </row>
    <row r="485" spans="1:8" s="67" customFormat="1" ht="14.5">
      <c r="A485" s="57"/>
      <c r="B485" s="57"/>
      <c r="C485" s="57"/>
      <c r="D485" s="57"/>
      <c r="E485" s="64"/>
      <c r="F485" s="57"/>
      <c r="G485" s="57"/>
      <c r="H485" s="57"/>
    </row>
    <row r="486" spans="1:8" s="67" customFormat="1" ht="14.5">
      <c r="A486" s="57"/>
      <c r="B486" s="57"/>
      <c r="C486" s="57"/>
      <c r="D486" s="57"/>
      <c r="E486" s="64"/>
      <c r="F486" s="57"/>
      <c r="G486" s="57"/>
      <c r="H486" s="57"/>
    </row>
    <row r="487" spans="1:8" s="67" customFormat="1" ht="14.5">
      <c r="A487" s="57"/>
      <c r="B487" s="57"/>
      <c r="C487" s="57"/>
      <c r="D487" s="57"/>
      <c r="E487" s="64"/>
      <c r="F487" s="57"/>
      <c r="G487" s="57"/>
      <c r="H487" s="57"/>
    </row>
    <row r="488" spans="1:8" s="67" customFormat="1" ht="14.5">
      <c r="A488" s="57"/>
      <c r="B488" s="57"/>
      <c r="C488" s="57"/>
      <c r="D488" s="57"/>
      <c r="E488" s="64"/>
      <c r="F488" s="57"/>
      <c r="G488" s="57"/>
      <c r="H488" s="57"/>
    </row>
    <row r="489" spans="1:8" s="67" customFormat="1" ht="14.5">
      <c r="A489" s="57"/>
      <c r="B489" s="57"/>
      <c r="C489" s="57"/>
      <c r="D489" s="57"/>
      <c r="E489" s="64"/>
      <c r="F489" s="57"/>
      <c r="G489" s="57"/>
      <c r="H489" s="57"/>
    </row>
    <row r="490" spans="1:8" s="67" customFormat="1" ht="14.5">
      <c r="A490" s="57"/>
      <c r="B490" s="57"/>
      <c r="C490" s="57"/>
      <c r="D490" s="57"/>
      <c r="E490" s="64"/>
      <c r="F490" s="57"/>
      <c r="G490" s="57"/>
      <c r="H490" s="57"/>
    </row>
    <row r="491" spans="1:8" s="67" customFormat="1" ht="14.5">
      <c r="A491" s="57"/>
      <c r="B491" s="57"/>
      <c r="C491" s="57"/>
      <c r="D491" s="57"/>
      <c r="E491" s="64"/>
      <c r="F491" s="57"/>
      <c r="G491" s="57"/>
      <c r="H491" s="57"/>
    </row>
    <row r="492" spans="1:8" s="67" customFormat="1" ht="14.5">
      <c r="A492" s="57"/>
      <c r="B492" s="57"/>
      <c r="C492" s="57"/>
      <c r="D492" s="57"/>
      <c r="E492" s="64"/>
      <c r="F492" s="57"/>
      <c r="G492" s="57"/>
      <c r="H492" s="57"/>
    </row>
    <row r="493" spans="1:8" s="67" customFormat="1" ht="14.5">
      <c r="A493" s="57"/>
      <c r="B493" s="57"/>
      <c r="C493" s="57"/>
      <c r="D493" s="57"/>
      <c r="E493" s="64"/>
      <c r="F493" s="57"/>
      <c r="G493" s="57"/>
      <c r="H493" s="57"/>
    </row>
    <row r="494" spans="1:8" s="67" customFormat="1" ht="14.5">
      <c r="A494" s="57"/>
      <c r="B494" s="57"/>
      <c r="C494" s="57"/>
      <c r="D494" s="57"/>
      <c r="E494" s="64"/>
      <c r="F494" s="57"/>
      <c r="G494" s="57"/>
      <c r="H494" s="57"/>
    </row>
    <row r="495" spans="1:8" s="67" customFormat="1" ht="14.5">
      <c r="A495" s="57"/>
      <c r="B495" s="57"/>
      <c r="C495" s="57"/>
      <c r="D495" s="57"/>
      <c r="E495" s="64"/>
      <c r="F495" s="57"/>
      <c r="G495" s="57"/>
      <c r="H495" s="57"/>
    </row>
    <row r="496" spans="1:8" s="67" customFormat="1" ht="14.5">
      <c r="A496" s="57"/>
      <c r="B496" s="57"/>
      <c r="C496" s="57"/>
      <c r="D496" s="57"/>
      <c r="E496" s="64"/>
      <c r="F496" s="57"/>
      <c r="G496" s="57"/>
      <c r="H496" s="57"/>
    </row>
    <row r="497" spans="1:8" s="67" customFormat="1" ht="14.5">
      <c r="A497" s="57"/>
      <c r="B497" s="57"/>
      <c r="C497" s="57"/>
      <c r="D497" s="57"/>
      <c r="E497" s="64"/>
      <c r="F497" s="57"/>
      <c r="G497" s="57"/>
      <c r="H497" s="57"/>
    </row>
    <row r="498" spans="1:8" s="67" customFormat="1" ht="14.5">
      <c r="A498" s="57"/>
      <c r="B498" s="57"/>
      <c r="C498" s="57"/>
      <c r="D498" s="57"/>
      <c r="E498" s="64"/>
      <c r="F498" s="57"/>
      <c r="G498" s="57"/>
      <c r="H498" s="57"/>
    </row>
    <row r="499" spans="1:8" s="67" customFormat="1" ht="14.5">
      <c r="A499" s="57"/>
      <c r="B499" s="57"/>
      <c r="C499" s="57"/>
      <c r="D499" s="57"/>
      <c r="E499" s="64"/>
      <c r="F499" s="57"/>
      <c r="G499" s="57"/>
      <c r="H499" s="57"/>
    </row>
    <row r="500" spans="1:8" s="67" customFormat="1" ht="14.5">
      <c r="A500" s="57"/>
      <c r="B500" s="57"/>
      <c r="C500" s="57"/>
      <c r="D500" s="57"/>
      <c r="E500" s="64"/>
      <c r="F500" s="57"/>
      <c r="G500" s="57"/>
      <c r="H500" s="57"/>
    </row>
    <row r="501" spans="1:8" s="67" customFormat="1" ht="14.5">
      <c r="A501" s="57"/>
      <c r="B501" s="57"/>
      <c r="C501" s="57"/>
      <c r="D501" s="57"/>
      <c r="E501" s="64"/>
      <c r="F501" s="57"/>
      <c r="G501" s="57"/>
      <c r="H501" s="57"/>
    </row>
    <row r="502" spans="1:8" s="67" customFormat="1" ht="14.5">
      <c r="A502" s="57"/>
      <c r="B502" s="57"/>
      <c r="C502" s="57"/>
      <c r="D502" s="57"/>
      <c r="E502" s="64"/>
      <c r="F502" s="57"/>
      <c r="G502" s="57"/>
      <c r="H502" s="57"/>
    </row>
    <row r="503" spans="1:8" s="67" customFormat="1" ht="14.5">
      <c r="A503" s="57"/>
      <c r="B503" s="57"/>
      <c r="C503" s="57"/>
      <c r="D503" s="57"/>
      <c r="E503" s="64"/>
      <c r="F503" s="57"/>
      <c r="G503" s="57"/>
      <c r="H503" s="57"/>
    </row>
    <row r="504" spans="1:8" s="67" customFormat="1" ht="14.5">
      <c r="A504" s="57"/>
      <c r="B504" s="57"/>
      <c r="C504" s="57"/>
      <c r="D504" s="57"/>
      <c r="E504" s="64"/>
      <c r="F504" s="57"/>
      <c r="G504" s="57"/>
      <c r="H504" s="57"/>
    </row>
    <row r="505" spans="1:8" s="67" customFormat="1" ht="14.5">
      <c r="A505" s="57"/>
      <c r="B505" s="57"/>
      <c r="C505" s="57"/>
      <c r="D505" s="57"/>
      <c r="E505" s="64"/>
      <c r="F505" s="57"/>
      <c r="G505" s="57"/>
      <c r="H505" s="57"/>
    </row>
    <row r="506" spans="1:8" s="67" customFormat="1" ht="14.5">
      <c r="A506" s="57"/>
      <c r="B506" s="57"/>
      <c r="C506" s="57"/>
      <c r="D506" s="57"/>
      <c r="E506" s="64"/>
      <c r="F506" s="57"/>
      <c r="G506" s="57"/>
      <c r="H506" s="57"/>
    </row>
    <row r="507" spans="1:8" s="67" customFormat="1" ht="14.5">
      <c r="A507" s="57"/>
      <c r="B507" s="57"/>
      <c r="C507" s="57"/>
      <c r="D507" s="57"/>
      <c r="E507" s="64"/>
      <c r="F507" s="57"/>
      <c r="G507" s="57"/>
      <c r="H507" s="57"/>
    </row>
    <row r="508" spans="1:8" s="67" customFormat="1" ht="14.5">
      <c r="A508" s="57"/>
      <c r="B508" s="57"/>
      <c r="C508" s="57"/>
      <c r="D508" s="57"/>
      <c r="E508" s="64"/>
      <c r="F508" s="57"/>
      <c r="G508" s="57"/>
      <c r="H508" s="57"/>
    </row>
    <row r="509" spans="1:8" s="67" customFormat="1" ht="14.5">
      <c r="A509" s="57"/>
      <c r="B509" s="57"/>
      <c r="C509" s="57"/>
      <c r="D509" s="57"/>
      <c r="E509" s="64"/>
      <c r="F509" s="57"/>
      <c r="G509" s="57"/>
      <c r="H509" s="57"/>
    </row>
    <row r="510" spans="1:8" s="67" customFormat="1" ht="14.5">
      <c r="A510" s="57"/>
      <c r="B510" s="57"/>
      <c r="C510" s="57"/>
      <c r="D510" s="57"/>
      <c r="E510" s="64"/>
      <c r="F510" s="57"/>
      <c r="G510" s="57"/>
      <c r="H510" s="57"/>
    </row>
    <row r="511" spans="1:8" s="67" customFormat="1" ht="14.5">
      <c r="A511" s="57"/>
      <c r="B511" s="57"/>
      <c r="C511" s="57"/>
      <c r="D511" s="57"/>
      <c r="E511" s="64"/>
      <c r="F511" s="57"/>
      <c r="G511" s="57"/>
      <c r="H511" s="57"/>
    </row>
    <row r="512" spans="1:8" s="67" customFormat="1" ht="14.5">
      <c r="A512" s="57"/>
      <c r="B512" s="57"/>
      <c r="C512" s="57"/>
      <c r="D512" s="57"/>
      <c r="E512" s="64"/>
      <c r="F512" s="57"/>
      <c r="G512" s="57"/>
      <c r="H512" s="57"/>
    </row>
    <row r="513" spans="1:8" s="67" customFormat="1" ht="14.5">
      <c r="A513" s="57"/>
      <c r="B513" s="57"/>
      <c r="C513" s="57"/>
      <c r="D513" s="57"/>
      <c r="E513" s="64"/>
      <c r="F513" s="57"/>
      <c r="G513" s="57"/>
      <c r="H513" s="57"/>
    </row>
    <row r="514" spans="1:8" s="67" customFormat="1" ht="14.5">
      <c r="A514" s="57"/>
      <c r="B514" s="57"/>
      <c r="C514" s="57"/>
      <c r="D514" s="57"/>
      <c r="E514" s="64"/>
      <c r="F514" s="57"/>
      <c r="G514" s="57"/>
      <c r="H514" s="57"/>
    </row>
    <row r="515" spans="1:8" s="67" customFormat="1" ht="14.5">
      <c r="A515" s="57"/>
      <c r="B515" s="57"/>
      <c r="C515" s="57"/>
      <c r="D515" s="57"/>
      <c r="E515" s="64"/>
      <c r="F515" s="57"/>
      <c r="G515" s="57"/>
      <c r="H515" s="57"/>
    </row>
    <row r="516" spans="1:8" s="67" customFormat="1" ht="14.5">
      <c r="A516" s="57"/>
      <c r="B516" s="57"/>
      <c r="C516" s="57"/>
      <c r="D516" s="57"/>
      <c r="E516" s="64"/>
      <c r="F516" s="57"/>
      <c r="G516" s="57"/>
      <c r="H516" s="57"/>
    </row>
    <row r="517" spans="1:8" s="67" customFormat="1" ht="14.5">
      <c r="A517" s="57"/>
      <c r="B517" s="57"/>
      <c r="C517" s="57"/>
      <c r="D517" s="57"/>
      <c r="E517" s="64"/>
      <c r="F517" s="57"/>
      <c r="G517" s="57"/>
      <c r="H517" s="57"/>
    </row>
    <row r="518" spans="1:8" s="67" customFormat="1" ht="14.5">
      <c r="A518" s="57"/>
      <c r="B518" s="57"/>
      <c r="C518" s="57"/>
      <c r="D518" s="57"/>
      <c r="E518" s="64"/>
      <c r="F518" s="57"/>
      <c r="G518" s="57"/>
      <c r="H518" s="57"/>
    </row>
    <row r="519" spans="1:8" s="67" customFormat="1" ht="14.5">
      <c r="A519" s="57"/>
      <c r="B519" s="57"/>
      <c r="C519" s="57"/>
      <c r="D519" s="57"/>
      <c r="E519" s="64"/>
      <c r="F519" s="57"/>
      <c r="G519" s="57"/>
      <c r="H519" s="57"/>
    </row>
    <row r="520" spans="1:8" s="67" customFormat="1" ht="14.5">
      <c r="A520" s="57"/>
      <c r="B520" s="57"/>
      <c r="C520" s="57"/>
      <c r="D520" s="57"/>
      <c r="E520" s="64"/>
      <c r="F520" s="57"/>
      <c r="G520" s="57"/>
      <c r="H520" s="57"/>
    </row>
    <row r="521" spans="1:8" s="67" customFormat="1" ht="14.5">
      <c r="A521" s="57"/>
      <c r="B521" s="57"/>
      <c r="C521" s="57"/>
      <c r="D521" s="57"/>
      <c r="E521" s="64"/>
      <c r="F521" s="57"/>
      <c r="G521" s="57"/>
      <c r="H521" s="57"/>
    </row>
    <row r="522" spans="1:8" s="67" customFormat="1" ht="14.5">
      <c r="A522" s="57"/>
      <c r="B522" s="57"/>
      <c r="C522" s="57"/>
      <c r="D522" s="57"/>
      <c r="E522" s="64"/>
      <c r="F522" s="57"/>
      <c r="G522" s="57"/>
      <c r="H522" s="57"/>
    </row>
    <row r="523" spans="1:8" s="67" customFormat="1" ht="14.5">
      <c r="A523" s="57"/>
      <c r="B523" s="57"/>
      <c r="C523" s="57"/>
      <c r="D523" s="57"/>
      <c r="E523" s="64"/>
      <c r="F523" s="57"/>
      <c r="G523" s="57"/>
      <c r="H523" s="57"/>
    </row>
    <row r="524" spans="1:8" s="67" customFormat="1" ht="14.5">
      <c r="A524" s="57"/>
      <c r="B524" s="57"/>
      <c r="C524" s="57"/>
      <c r="D524" s="57"/>
      <c r="E524" s="64"/>
      <c r="F524" s="57"/>
      <c r="G524" s="57"/>
      <c r="H524" s="57"/>
    </row>
    <row r="525" spans="1:8" s="67" customFormat="1" ht="14.5">
      <c r="A525" s="57"/>
      <c r="B525" s="57"/>
      <c r="C525" s="57"/>
      <c r="D525" s="57"/>
      <c r="E525" s="64"/>
      <c r="F525" s="57"/>
      <c r="G525" s="57"/>
      <c r="H525" s="57"/>
    </row>
    <row r="526" spans="1:8" s="67" customFormat="1" ht="14.5">
      <c r="A526" s="57"/>
      <c r="B526" s="57"/>
      <c r="C526" s="57"/>
      <c r="D526" s="57"/>
      <c r="E526" s="64"/>
      <c r="F526" s="57"/>
      <c r="G526" s="57"/>
      <c r="H526" s="57"/>
    </row>
    <row r="527" spans="1:8" s="67" customFormat="1" ht="14.5">
      <c r="A527" s="57"/>
      <c r="B527" s="57"/>
      <c r="C527" s="57"/>
      <c r="D527" s="57"/>
      <c r="E527" s="64"/>
      <c r="F527" s="57"/>
      <c r="G527" s="57"/>
      <c r="H527" s="57"/>
    </row>
    <row r="528" spans="1:8" s="67" customFormat="1" ht="14.5">
      <c r="A528" s="57"/>
      <c r="B528" s="57"/>
      <c r="C528" s="57"/>
      <c r="D528" s="57"/>
      <c r="E528" s="64"/>
      <c r="F528" s="57"/>
      <c r="G528" s="57"/>
      <c r="H528" s="57"/>
    </row>
    <row r="529" spans="1:8" s="67" customFormat="1" ht="14.5">
      <c r="A529" s="57"/>
      <c r="B529" s="57"/>
      <c r="C529" s="57"/>
      <c r="D529" s="57"/>
      <c r="E529" s="64"/>
      <c r="F529" s="57"/>
      <c r="G529" s="57"/>
      <c r="H529" s="57"/>
    </row>
    <row r="530" spans="1:8" s="67" customFormat="1" ht="14.5">
      <c r="A530" s="57"/>
      <c r="B530" s="57"/>
      <c r="C530" s="57"/>
      <c r="D530" s="57"/>
      <c r="E530" s="64"/>
      <c r="F530" s="57"/>
      <c r="G530" s="57"/>
      <c r="H530" s="57"/>
    </row>
    <row r="531" spans="1:8" s="67" customFormat="1" ht="14.5">
      <c r="A531" s="57"/>
      <c r="B531" s="57"/>
      <c r="C531" s="57"/>
      <c r="D531" s="57"/>
      <c r="E531" s="64"/>
      <c r="F531" s="57"/>
      <c r="G531" s="57"/>
      <c r="H531" s="57"/>
    </row>
    <row r="532" spans="1:8" s="67" customFormat="1" ht="14.5">
      <c r="A532" s="57"/>
      <c r="B532" s="57"/>
      <c r="C532" s="57"/>
      <c r="D532" s="57"/>
      <c r="E532" s="64"/>
      <c r="F532" s="57"/>
      <c r="G532" s="57"/>
      <c r="H532" s="57"/>
    </row>
    <row r="533" spans="1:8" s="67" customFormat="1" ht="14.5">
      <c r="A533" s="57"/>
      <c r="B533" s="57"/>
      <c r="C533" s="57"/>
      <c r="D533" s="57"/>
      <c r="E533" s="64"/>
      <c r="F533" s="57"/>
      <c r="G533" s="57"/>
      <c r="H533" s="57"/>
    </row>
    <row r="534" spans="1:8" s="67" customFormat="1" ht="14.5">
      <c r="A534" s="57"/>
      <c r="B534" s="57"/>
      <c r="C534" s="57"/>
      <c r="D534" s="57"/>
      <c r="E534" s="64"/>
      <c r="F534" s="57"/>
      <c r="G534" s="57"/>
      <c r="H534" s="57"/>
    </row>
    <row r="535" spans="1:8" s="67" customFormat="1" ht="14.5">
      <c r="A535" s="57"/>
      <c r="B535" s="57"/>
      <c r="C535" s="57"/>
      <c r="D535" s="57"/>
      <c r="E535" s="64"/>
      <c r="F535" s="57"/>
      <c r="G535" s="57"/>
      <c r="H535" s="57"/>
    </row>
    <row r="536" spans="1:8" s="67" customFormat="1" ht="14.5">
      <c r="A536" s="57"/>
      <c r="B536" s="57"/>
      <c r="C536" s="57"/>
      <c r="D536" s="57"/>
      <c r="E536" s="64"/>
      <c r="F536" s="57"/>
      <c r="G536" s="57"/>
      <c r="H536" s="57"/>
    </row>
    <row r="537" spans="1:8" s="67" customFormat="1" ht="14.5">
      <c r="A537" s="57"/>
      <c r="B537" s="57"/>
      <c r="C537" s="57"/>
      <c r="D537" s="57"/>
      <c r="E537" s="64"/>
      <c r="F537" s="57"/>
      <c r="G537" s="57"/>
      <c r="H537" s="57"/>
    </row>
    <row r="538" spans="1:8" s="67" customFormat="1" ht="14.5">
      <c r="A538" s="57"/>
      <c r="B538" s="57"/>
      <c r="C538" s="57"/>
      <c r="D538" s="57"/>
      <c r="E538" s="64"/>
      <c r="F538" s="57"/>
      <c r="G538" s="57"/>
      <c r="H538" s="57"/>
    </row>
    <row r="539" spans="1:8" s="67" customFormat="1" ht="14.5">
      <c r="A539" s="57"/>
      <c r="B539" s="57"/>
      <c r="C539" s="57"/>
      <c r="D539" s="57"/>
      <c r="E539" s="64"/>
      <c r="F539" s="57"/>
      <c r="G539" s="57"/>
      <c r="H539" s="57"/>
    </row>
    <row r="540" spans="1:8" s="67" customFormat="1" ht="14.5">
      <c r="A540" s="57"/>
      <c r="B540" s="57"/>
      <c r="C540" s="57"/>
      <c r="D540" s="57"/>
      <c r="E540" s="64"/>
      <c r="F540" s="57"/>
      <c r="G540" s="57"/>
      <c r="H540" s="57"/>
    </row>
    <row r="541" spans="1:8" s="67" customFormat="1" ht="14.5">
      <c r="A541" s="57"/>
      <c r="B541" s="57"/>
      <c r="C541" s="57"/>
      <c r="D541" s="57"/>
      <c r="E541" s="64"/>
      <c r="F541" s="57"/>
      <c r="G541" s="57"/>
      <c r="H541" s="57"/>
    </row>
    <row r="542" spans="1:8" s="67" customFormat="1" ht="14.5">
      <c r="A542" s="57"/>
      <c r="B542" s="57"/>
      <c r="C542" s="57"/>
      <c r="D542" s="57"/>
      <c r="E542" s="64"/>
      <c r="F542" s="57"/>
      <c r="G542" s="57"/>
      <c r="H542" s="57"/>
    </row>
    <row r="543" spans="1:8" s="67" customFormat="1" ht="14.5">
      <c r="A543" s="57"/>
      <c r="B543" s="57"/>
      <c r="C543" s="57"/>
      <c r="D543" s="57"/>
      <c r="E543" s="64"/>
      <c r="F543" s="57"/>
      <c r="G543" s="57"/>
      <c r="H543" s="57"/>
    </row>
    <row r="544" spans="1:8" s="67" customFormat="1" ht="14.5">
      <c r="A544" s="57"/>
      <c r="B544" s="57"/>
      <c r="C544" s="57"/>
      <c r="D544" s="57"/>
      <c r="E544" s="64"/>
      <c r="F544" s="57"/>
      <c r="G544" s="57"/>
      <c r="H544" s="57"/>
    </row>
    <row r="545" spans="1:8" s="67" customFormat="1" ht="14.5">
      <c r="A545" s="57"/>
      <c r="B545" s="57"/>
      <c r="C545" s="57"/>
      <c r="D545" s="57"/>
      <c r="E545" s="64"/>
      <c r="F545" s="57"/>
      <c r="G545" s="57"/>
      <c r="H545" s="57"/>
    </row>
    <row r="546" spans="1:8" s="67" customFormat="1" ht="14.5">
      <c r="A546" s="57"/>
      <c r="B546" s="57"/>
      <c r="C546" s="57"/>
      <c r="D546" s="57"/>
      <c r="E546" s="64"/>
      <c r="F546" s="57"/>
      <c r="G546" s="57"/>
      <c r="H546" s="57"/>
    </row>
    <row r="547" spans="1:8" s="67" customFormat="1" ht="14.5">
      <c r="A547" s="57"/>
      <c r="B547" s="57"/>
      <c r="C547" s="57"/>
      <c r="D547" s="57"/>
      <c r="E547" s="64"/>
      <c r="F547" s="57"/>
      <c r="G547" s="57"/>
      <c r="H547" s="57"/>
    </row>
    <row r="548" spans="1:8" s="67" customFormat="1" ht="14.5">
      <c r="A548" s="57"/>
      <c r="B548" s="57"/>
      <c r="C548" s="57"/>
      <c r="D548" s="57"/>
      <c r="E548" s="64"/>
      <c r="F548" s="57"/>
      <c r="G548" s="57"/>
      <c r="H548" s="57"/>
    </row>
    <row r="549" spans="1:8" s="67" customFormat="1" ht="14.5">
      <c r="A549" s="57"/>
      <c r="B549" s="57"/>
      <c r="C549" s="57"/>
      <c r="D549" s="57"/>
      <c r="E549" s="64"/>
      <c r="F549" s="57"/>
      <c r="G549" s="57"/>
      <c r="H549" s="57"/>
    </row>
    <row r="550" spans="1:8" s="67" customFormat="1" ht="14.5">
      <c r="A550" s="57"/>
      <c r="B550" s="57"/>
      <c r="C550" s="57"/>
      <c r="D550" s="57"/>
      <c r="E550" s="64"/>
      <c r="F550" s="57"/>
      <c r="G550" s="57"/>
      <c r="H550" s="57"/>
    </row>
    <row r="551" spans="1:8" s="67" customFormat="1" ht="14.5">
      <c r="A551" s="57"/>
      <c r="B551" s="57"/>
      <c r="C551" s="57"/>
      <c r="D551" s="57"/>
      <c r="E551" s="64"/>
      <c r="F551" s="57"/>
      <c r="G551" s="57"/>
      <c r="H551" s="57"/>
    </row>
    <row r="552" spans="1:8" s="67" customFormat="1" ht="14.5">
      <c r="A552" s="57"/>
      <c r="B552" s="57"/>
      <c r="C552" s="57"/>
      <c r="D552" s="57"/>
      <c r="E552" s="64"/>
      <c r="F552" s="57"/>
      <c r="G552" s="57"/>
      <c r="H552" s="57"/>
    </row>
    <row r="553" spans="1:8" s="67" customFormat="1" ht="14.5">
      <c r="A553" s="57"/>
      <c r="B553" s="57"/>
      <c r="C553" s="57"/>
      <c r="D553" s="57"/>
      <c r="E553" s="64"/>
      <c r="F553" s="57"/>
      <c r="G553" s="57"/>
      <c r="H553" s="57"/>
    </row>
    <row r="554" spans="1:8" s="67" customFormat="1" ht="14.5">
      <c r="A554" s="57"/>
      <c r="B554" s="57"/>
      <c r="C554" s="57"/>
      <c r="D554" s="57"/>
      <c r="E554" s="64"/>
      <c r="F554" s="57"/>
      <c r="G554" s="57"/>
      <c r="H554" s="57"/>
    </row>
    <row r="555" spans="1:8" s="67" customFormat="1" ht="14.5">
      <c r="A555" s="57"/>
      <c r="B555" s="57"/>
      <c r="C555" s="57"/>
      <c r="D555" s="57"/>
      <c r="E555" s="64"/>
      <c r="F555" s="57"/>
      <c r="G555" s="57"/>
      <c r="H555" s="57"/>
    </row>
    <row r="556" spans="1:8" s="67" customFormat="1" ht="14.5">
      <c r="A556" s="57"/>
      <c r="B556" s="57"/>
      <c r="C556" s="57"/>
      <c r="D556" s="57"/>
      <c r="E556" s="64"/>
      <c r="F556" s="57"/>
      <c r="G556" s="57"/>
      <c r="H556" s="57"/>
    </row>
    <row r="557" spans="1:8" s="67" customFormat="1" ht="14.5">
      <c r="A557" s="57"/>
      <c r="B557" s="57"/>
      <c r="C557" s="57"/>
      <c r="D557" s="57"/>
      <c r="E557" s="64"/>
      <c r="F557" s="57"/>
      <c r="G557" s="57"/>
      <c r="H557" s="57"/>
    </row>
    <row r="558" spans="1:8" s="67" customFormat="1" ht="14.5">
      <c r="A558" s="57"/>
      <c r="B558" s="57"/>
      <c r="C558" s="57"/>
      <c r="D558" s="57"/>
      <c r="E558" s="64"/>
      <c r="F558" s="57"/>
      <c r="G558" s="57"/>
      <c r="H558" s="57"/>
    </row>
    <row r="559" spans="1:8" s="67" customFormat="1" ht="14.5">
      <c r="A559" s="57"/>
      <c r="B559" s="57"/>
      <c r="C559" s="57"/>
      <c r="D559" s="57"/>
      <c r="E559" s="64"/>
      <c r="F559" s="57"/>
      <c r="G559" s="57"/>
      <c r="H559" s="57"/>
    </row>
    <row r="560" spans="1:8" s="67" customFormat="1" ht="14.5">
      <c r="A560" s="57"/>
      <c r="B560" s="57"/>
      <c r="C560" s="57"/>
      <c r="D560" s="57"/>
      <c r="E560" s="64"/>
      <c r="F560" s="57"/>
      <c r="G560" s="57"/>
      <c r="H560" s="57"/>
    </row>
    <row r="561" spans="1:8" s="67" customFormat="1" ht="14.5">
      <c r="A561" s="57"/>
      <c r="B561" s="57"/>
      <c r="C561" s="57"/>
      <c r="D561" s="57"/>
      <c r="E561" s="64"/>
      <c r="F561" s="57"/>
      <c r="G561" s="57"/>
      <c r="H561" s="57"/>
    </row>
    <row r="562" spans="1:8" s="67" customFormat="1" ht="14.5">
      <c r="A562" s="57"/>
      <c r="B562" s="57"/>
      <c r="C562" s="57"/>
      <c r="D562" s="57"/>
      <c r="E562" s="64"/>
      <c r="F562" s="57"/>
      <c r="G562" s="57"/>
      <c r="H562" s="57"/>
    </row>
    <row r="563" spans="1:8" s="67" customFormat="1" ht="14.5">
      <c r="A563" s="57"/>
      <c r="B563" s="57"/>
      <c r="C563" s="57"/>
      <c r="D563" s="57"/>
      <c r="E563" s="64"/>
      <c r="F563" s="57"/>
      <c r="G563" s="57"/>
      <c r="H563" s="57"/>
    </row>
    <row r="564" spans="1:8" s="67" customFormat="1" ht="14.5">
      <c r="A564" s="57"/>
      <c r="B564" s="57"/>
      <c r="C564" s="57"/>
      <c r="D564" s="57"/>
      <c r="E564" s="64"/>
      <c r="F564" s="57"/>
      <c r="G564" s="57"/>
      <c r="H564" s="57"/>
    </row>
    <row r="565" spans="1:8" s="67" customFormat="1" ht="14.5">
      <c r="A565" s="57"/>
      <c r="B565" s="57"/>
      <c r="C565" s="57"/>
      <c r="D565" s="57"/>
      <c r="E565" s="64"/>
      <c r="F565" s="57"/>
      <c r="G565" s="57"/>
      <c r="H565" s="57"/>
    </row>
    <row r="566" spans="1:8" s="67" customFormat="1" ht="14.5">
      <c r="A566" s="57"/>
      <c r="B566" s="57"/>
      <c r="C566" s="57"/>
      <c r="D566" s="57"/>
      <c r="E566" s="64"/>
      <c r="F566" s="57"/>
      <c r="G566" s="57"/>
      <c r="H566" s="57"/>
    </row>
    <row r="567" spans="1:8" s="67" customFormat="1" ht="14.5">
      <c r="A567" s="57"/>
      <c r="B567" s="57"/>
      <c r="C567" s="57"/>
      <c r="D567" s="57"/>
      <c r="E567" s="64"/>
      <c r="F567" s="57"/>
      <c r="G567" s="57"/>
      <c r="H567" s="57"/>
    </row>
    <row r="568" spans="1:8" s="67" customFormat="1" ht="14.5">
      <c r="A568" s="57"/>
      <c r="B568" s="57"/>
      <c r="C568" s="57"/>
      <c r="D568" s="57"/>
      <c r="E568" s="64"/>
      <c r="F568" s="57"/>
      <c r="G568" s="57"/>
      <c r="H568" s="57"/>
    </row>
    <row r="569" spans="1:8" s="67" customFormat="1" ht="14.5">
      <c r="A569" s="57"/>
      <c r="B569" s="57"/>
      <c r="C569" s="57"/>
      <c r="D569" s="57"/>
      <c r="E569" s="64"/>
      <c r="F569" s="57"/>
      <c r="G569" s="57"/>
      <c r="H569" s="57"/>
    </row>
    <row r="570" spans="1:8" s="67" customFormat="1" ht="14.5">
      <c r="A570" s="57"/>
      <c r="B570" s="57"/>
      <c r="C570" s="57"/>
      <c r="D570" s="57"/>
      <c r="E570" s="64"/>
      <c r="F570" s="57"/>
      <c r="G570" s="57"/>
      <c r="H570" s="57"/>
    </row>
    <row r="571" spans="1:8" s="67" customFormat="1" ht="14.5">
      <c r="A571" s="57"/>
      <c r="B571" s="57"/>
      <c r="C571" s="57"/>
      <c r="D571" s="57"/>
      <c r="E571" s="64"/>
      <c r="F571" s="57"/>
      <c r="G571" s="57"/>
      <c r="H571" s="57"/>
    </row>
    <row r="572" spans="1:8" s="67" customFormat="1" ht="14.5">
      <c r="A572" s="57"/>
      <c r="B572" s="57"/>
      <c r="C572" s="57"/>
      <c r="D572" s="57"/>
      <c r="E572" s="64"/>
      <c r="F572" s="57"/>
      <c r="G572" s="57"/>
      <c r="H572" s="57"/>
    </row>
    <row r="573" spans="1:8" s="67" customFormat="1" ht="14.5">
      <c r="A573" s="57"/>
      <c r="B573" s="57"/>
      <c r="C573" s="57"/>
      <c r="D573" s="57"/>
      <c r="E573" s="64"/>
      <c r="F573" s="57"/>
      <c r="G573" s="57"/>
      <c r="H573" s="57"/>
    </row>
    <row r="574" spans="1:8" s="67" customFormat="1" ht="14.5">
      <c r="A574" s="57"/>
      <c r="B574" s="57"/>
      <c r="C574" s="57"/>
      <c r="D574" s="57"/>
      <c r="E574" s="64"/>
      <c r="F574" s="57"/>
      <c r="G574" s="57"/>
      <c r="H574" s="57"/>
    </row>
    <row r="575" spans="1:8" s="67" customFormat="1" ht="14.5">
      <c r="A575" s="57"/>
      <c r="B575" s="57"/>
      <c r="C575" s="57"/>
      <c r="D575" s="57"/>
      <c r="E575" s="64"/>
      <c r="F575" s="57"/>
      <c r="G575" s="57"/>
      <c r="H575" s="57"/>
    </row>
    <row r="576" spans="1:8" s="67" customFormat="1" ht="14.5">
      <c r="A576" s="57"/>
      <c r="B576" s="57"/>
      <c r="C576" s="57"/>
      <c r="D576" s="57"/>
      <c r="E576" s="64"/>
      <c r="F576" s="57"/>
      <c r="G576" s="57"/>
      <c r="H576" s="57"/>
    </row>
    <row r="577" spans="1:8" s="67" customFormat="1" ht="14.5">
      <c r="A577" s="57"/>
      <c r="B577" s="57"/>
      <c r="C577" s="57"/>
      <c r="D577" s="57"/>
      <c r="E577" s="64"/>
      <c r="F577" s="57"/>
      <c r="G577" s="57"/>
      <c r="H577" s="57"/>
    </row>
    <row r="578" spans="1:8" s="67" customFormat="1" ht="14.5">
      <c r="A578" s="57"/>
      <c r="B578" s="57"/>
      <c r="C578" s="57"/>
      <c r="D578" s="57"/>
      <c r="E578" s="64"/>
      <c r="F578" s="57"/>
      <c r="G578" s="57"/>
      <c r="H578" s="57"/>
    </row>
    <row r="579" spans="1:8" s="67" customFormat="1" ht="14.5">
      <c r="A579" s="57"/>
      <c r="B579" s="57"/>
      <c r="C579" s="57"/>
      <c r="D579" s="57"/>
      <c r="E579" s="64"/>
      <c r="F579" s="57"/>
      <c r="G579" s="57"/>
      <c r="H579" s="57"/>
    </row>
    <row r="580" spans="1:8" s="67" customFormat="1" ht="14.5">
      <c r="A580" s="57"/>
      <c r="B580" s="57"/>
      <c r="C580" s="57"/>
      <c r="D580" s="57"/>
      <c r="E580" s="64"/>
      <c r="F580" s="57"/>
      <c r="G580" s="57"/>
      <c r="H580" s="57"/>
    </row>
    <row r="581" spans="1:8" s="67" customFormat="1" ht="14.5">
      <c r="A581" s="57"/>
      <c r="B581" s="57"/>
      <c r="C581" s="57"/>
      <c r="D581" s="57"/>
      <c r="E581" s="64"/>
      <c r="F581" s="57"/>
      <c r="G581" s="57"/>
      <c r="H581" s="57"/>
    </row>
    <row r="582" spans="1:8" s="67" customFormat="1" ht="14.5">
      <c r="A582" s="57"/>
      <c r="B582" s="57"/>
      <c r="C582" s="57"/>
      <c r="D582" s="57"/>
      <c r="E582" s="64"/>
      <c r="F582" s="57"/>
      <c r="G582" s="57"/>
      <c r="H582" s="57"/>
    </row>
    <row r="583" spans="1:8" s="67" customFormat="1" ht="14.5">
      <c r="A583" s="57"/>
      <c r="B583" s="57"/>
      <c r="C583" s="57"/>
      <c r="D583" s="57"/>
      <c r="E583" s="64"/>
      <c r="F583" s="57"/>
      <c r="G583" s="57"/>
      <c r="H583" s="57"/>
    </row>
    <row r="584" spans="1:8" s="67" customFormat="1" ht="14.5">
      <c r="A584" s="57"/>
      <c r="B584" s="57"/>
      <c r="C584" s="57"/>
      <c r="D584" s="57"/>
      <c r="E584" s="64"/>
      <c r="F584" s="57"/>
      <c r="G584" s="57"/>
      <c r="H584" s="57"/>
    </row>
    <row r="585" spans="1:8" s="67" customFormat="1" ht="14.5">
      <c r="A585" s="57"/>
      <c r="B585" s="57"/>
      <c r="C585" s="57"/>
      <c r="D585" s="57"/>
      <c r="E585" s="64"/>
      <c r="F585" s="57"/>
      <c r="G585" s="57"/>
      <c r="H585" s="57"/>
    </row>
    <row r="586" spans="1:8" s="67" customFormat="1" ht="14.5">
      <c r="A586" s="57"/>
      <c r="B586" s="57"/>
      <c r="C586" s="57"/>
      <c r="D586" s="57"/>
      <c r="E586" s="64"/>
      <c r="F586" s="57"/>
      <c r="G586" s="57"/>
      <c r="H586" s="57"/>
    </row>
    <row r="587" spans="1:8" s="67" customFormat="1" ht="14.5">
      <c r="A587" s="57"/>
      <c r="B587" s="57"/>
      <c r="C587" s="57"/>
      <c r="D587" s="57"/>
      <c r="E587" s="64"/>
      <c r="F587" s="57"/>
      <c r="G587" s="57"/>
      <c r="H587" s="57"/>
    </row>
    <row r="588" spans="1:8" s="67" customFormat="1" ht="14.5">
      <c r="A588" s="57"/>
      <c r="B588" s="57"/>
      <c r="C588" s="57"/>
      <c r="D588" s="57"/>
      <c r="E588" s="64"/>
      <c r="F588" s="57"/>
      <c r="G588" s="57"/>
      <c r="H588" s="57"/>
    </row>
    <row r="589" spans="1:8" s="67" customFormat="1" ht="14.5">
      <c r="A589" s="57"/>
      <c r="B589" s="57"/>
      <c r="C589" s="57"/>
      <c r="D589" s="57"/>
      <c r="E589" s="64"/>
      <c r="F589" s="57"/>
      <c r="G589" s="57"/>
      <c r="H589" s="57"/>
    </row>
    <row r="590" spans="1:8" s="67" customFormat="1" ht="14.5">
      <c r="A590" s="57"/>
      <c r="B590" s="57"/>
      <c r="C590" s="57"/>
      <c r="D590" s="57"/>
      <c r="E590" s="64"/>
      <c r="F590" s="57"/>
      <c r="G590" s="57"/>
      <c r="H590" s="57"/>
    </row>
    <row r="591" spans="1:8" s="67" customFormat="1" ht="14.5">
      <c r="A591" s="57"/>
      <c r="B591" s="57"/>
      <c r="C591" s="57"/>
      <c r="D591" s="57"/>
      <c r="E591" s="64"/>
      <c r="F591" s="57"/>
      <c r="G591" s="57"/>
      <c r="H591" s="57"/>
    </row>
    <row r="592" spans="1:8" s="67" customFormat="1" ht="14.5">
      <c r="A592" s="57"/>
      <c r="B592" s="57"/>
      <c r="C592" s="57"/>
      <c r="D592" s="57"/>
      <c r="E592" s="64"/>
      <c r="F592" s="57"/>
      <c r="G592" s="57"/>
      <c r="H592" s="57"/>
    </row>
    <row r="593" spans="1:8" s="67" customFormat="1" ht="14.5">
      <c r="A593" s="57"/>
      <c r="B593" s="57"/>
      <c r="C593" s="57"/>
      <c r="D593" s="57"/>
      <c r="E593" s="64"/>
      <c r="F593" s="57"/>
      <c r="G593" s="57"/>
      <c r="H593" s="57"/>
    </row>
    <row r="594" spans="1:8" s="67" customFormat="1" ht="14.5">
      <c r="A594" s="57"/>
      <c r="B594" s="57"/>
      <c r="C594" s="57"/>
      <c r="D594" s="57"/>
      <c r="E594" s="64"/>
      <c r="F594" s="57"/>
      <c r="G594" s="57"/>
      <c r="H594" s="57"/>
    </row>
    <row r="595" spans="1:8" s="67" customFormat="1" ht="14.5">
      <c r="A595" s="57"/>
      <c r="B595" s="57"/>
      <c r="C595" s="57"/>
      <c r="D595" s="57"/>
      <c r="E595" s="64"/>
      <c r="F595" s="57"/>
      <c r="G595" s="57"/>
      <c r="H595" s="57"/>
    </row>
    <row r="596" spans="1:8" s="67" customFormat="1" ht="14.5">
      <c r="A596" s="57"/>
      <c r="B596" s="57"/>
      <c r="C596" s="57"/>
      <c r="D596" s="57"/>
      <c r="E596" s="64"/>
      <c r="F596" s="57"/>
      <c r="G596" s="57"/>
      <c r="H596" s="57"/>
    </row>
    <row r="597" spans="1:8" s="67" customFormat="1" ht="14.5">
      <c r="A597" s="57"/>
      <c r="B597" s="57"/>
      <c r="C597" s="57"/>
      <c r="D597" s="57"/>
      <c r="E597" s="64"/>
      <c r="F597" s="57"/>
      <c r="G597" s="57"/>
      <c r="H597" s="57"/>
    </row>
    <row r="598" spans="1:8" s="67" customFormat="1" ht="14.5">
      <c r="A598" s="57"/>
      <c r="B598" s="57"/>
      <c r="C598" s="57"/>
      <c r="D598" s="57"/>
      <c r="E598" s="64"/>
      <c r="F598" s="57"/>
      <c r="G598" s="57"/>
      <c r="H598" s="57"/>
    </row>
    <row r="599" spans="1:8" s="67" customFormat="1" ht="14.5">
      <c r="A599" s="57"/>
      <c r="B599" s="57"/>
      <c r="C599" s="57"/>
      <c r="D599" s="57"/>
      <c r="E599" s="64"/>
      <c r="F599" s="57"/>
      <c r="G599" s="57"/>
      <c r="H599" s="57"/>
    </row>
    <row r="600" spans="1:8" s="67" customFormat="1" ht="14.5">
      <c r="A600" s="57"/>
      <c r="B600" s="57"/>
      <c r="C600" s="57"/>
      <c r="D600" s="57"/>
      <c r="E600" s="64"/>
      <c r="F600" s="57"/>
      <c r="G600" s="57"/>
      <c r="H600" s="57"/>
    </row>
    <row r="601" spans="1:8" s="67" customFormat="1" ht="14.5">
      <c r="A601" s="57"/>
      <c r="B601" s="57"/>
      <c r="C601" s="57"/>
      <c r="D601" s="57"/>
      <c r="E601" s="64"/>
      <c r="F601" s="57"/>
      <c r="G601" s="57"/>
      <c r="H601" s="57"/>
    </row>
    <row r="602" spans="1:8" s="67" customFormat="1" ht="14.5">
      <c r="A602" s="57"/>
      <c r="B602" s="57"/>
      <c r="C602" s="57"/>
      <c r="D602" s="57"/>
      <c r="E602" s="64"/>
      <c r="F602" s="57"/>
      <c r="G602" s="57"/>
      <c r="H602" s="57"/>
    </row>
    <row r="603" spans="1:8" s="67" customFormat="1" ht="14.5">
      <c r="A603" s="57"/>
      <c r="B603" s="57"/>
      <c r="C603" s="57"/>
      <c r="D603" s="57"/>
      <c r="E603" s="64"/>
      <c r="F603" s="57"/>
      <c r="G603" s="57"/>
      <c r="H603" s="57"/>
    </row>
    <row r="604" spans="1:8" s="67" customFormat="1" ht="14.5">
      <c r="A604" s="57"/>
      <c r="B604" s="57"/>
      <c r="C604" s="57"/>
      <c r="D604" s="57"/>
      <c r="E604" s="64"/>
      <c r="F604" s="57"/>
      <c r="G604" s="57"/>
      <c r="H604" s="57"/>
    </row>
    <row r="605" spans="1:8" s="67" customFormat="1" ht="14.5">
      <c r="A605" s="57"/>
      <c r="B605" s="57"/>
      <c r="C605" s="57"/>
      <c r="D605" s="57"/>
      <c r="E605" s="64"/>
      <c r="F605" s="57"/>
      <c r="G605" s="57"/>
      <c r="H605" s="57"/>
    </row>
    <row r="606" spans="1:8" s="67" customFormat="1" ht="14.5">
      <c r="A606" s="57"/>
      <c r="B606" s="57"/>
      <c r="C606" s="57"/>
      <c r="D606" s="57"/>
      <c r="E606" s="64"/>
      <c r="F606" s="57"/>
      <c r="G606" s="57"/>
      <c r="H606" s="57"/>
    </row>
    <row r="607" spans="1:8" s="67" customFormat="1" ht="14.5">
      <c r="A607" s="57"/>
      <c r="B607" s="57"/>
      <c r="C607" s="57"/>
      <c r="D607" s="57"/>
      <c r="E607" s="64"/>
      <c r="F607" s="57"/>
      <c r="G607" s="57"/>
      <c r="H607" s="57"/>
    </row>
    <row r="608" spans="1:8" s="67" customFormat="1" ht="14.5">
      <c r="A608" s="57"/>
      <c r="B608" s="57"/>
      <c r="C608" s="57"/>
      <c r="D608" s="57"/>
      <c r="E608" s="64"/>
      <c r="F608" s="57"/>
      <c r="G608" s="57"/>
      <c r="H608" s="57"/>
    </row>
    <row r="609" spans="1:8" s="67" customFormat="1" ht="14.5">
      <c r="A609" s="57"/>
      <c r="B609" s="57"/>
      <c r="C609" s="57"/>
      <c r="D609" s="57"/>
      <c r="E609" s="64"/>
      <c r="F609" s="57"/>
      <c r="G609" s="57"/>
      <c r="H609" s="57"/>
    </row>
    <row r="610" spans="1:8" s="67" customFormat="1" ht="14.5">
      <c r="A610" s="57"/>
      <c r="B610" s="57"/>
      <c r="C610" s="57"/>
      <c r="D610" s="57"/>
      <c r="E610" s="64"/>
      <c r="F610" s="57"/>
      <c r="G610" s="57"/>
      <c r="H610" s="57"/>
    </row>
    <row r="611" spans="1:8" s="67" customFormat="1" ht="14.5">
      <c r="A611" s="57"/>
      <c r="B611" s="57"/>
      <c r="C611" s="57"/>
      <c r="D611" s="57"/>
      <c r="E611" s="64"/>
      <c r="F611" s="57"/>
      <c r="G611" s="57"/>
      <c r="H611" s="57"/>
    </row>
    <row r="612" spans="1:8" s="67" customFormat="1" ht="14.5">
      <c r="A612" s="57"/>
      <c r="B612" s="57"/>
      <c r="C612" s="57"/>
      <c r="D612" s="57"/>
      <c r="E612" s="64"/>
      <c r="F612" s="57"/>
      <c r="G612" s="57"/>
      <c r="H612" s="57"/>
    </row>
    <row r="613" spans="1:8" s="67" customFormat="1" ht="14.5">
      <c r="A613" s="57"/>
      <c r="B613" s="57"/>
      <c r="C613" s="57"/>
      <c r="D613" s="57"/>
      <c r="E613" s="64"/>
      <c r="F613" s="57"/>
      <c r="G613" s="57"/>
      <c r="H613" s="57"/>
    </row>
    <row r="614" spans="1:8" s="67" customFormat="1" ht="14.5">
      <c r="A614" s="57"/>
      <c r="B614" s="57"/>
      <c r="C614" s="57"/>
      <c r="D614" s="57"/>
      <c r="E614" s="64"/>
      <c r="F614" s="57"/>
      <c r="G614" s="57"/>
      <c r="H614" s="57"/>
    </row>
    <row r="615" spans="1:8" s="67" customFormat="1" ht="14.5">
      <c r="A615" s="57"/>
      <c r="B615" s="57"/>
      <c r="C615" s="57"/>
      <c r="D615" s="57"/>
      <c r="E615" s="64"/>
      <c r="F615" s="57"/>
      <c r="G615" s="57"/>
      <c r="H615" s="57"/>
    </row>
    <row r="616" spans="1:8" s="67" customFormat="1" ht="14.5">
      <c r="A616" s="57"/>
      <c r="B616" s="57"/>
      <c r="C616" s="57"/>
      <c r="D616" s="57"/>
      <c r="E616" s="64"/>
      <c r="F616" s="57"/>
      <c r="G616" s="57"/>
      <c r="H616" s="57"/>
    </row>
    <row r="617" spans="1:8" s="67" customFormat="1" ht="14.5">
      <c r="A617" s="57"/>
      <c r="B617" s="57"/>
      <c r="C617" s="57"/>
      <c r="D617" s="57"/>
      <c r="E617" s="64"/>
      <c r="F617" s="57"/>
      <c r="G617" s="57"/>
      <c r="H617" s="57"/>
    </row>
    <row r="618" spans="1:8" s="67" customFormat="1" ht="14.5">
      <c r="A618" s="57"/>
      <c r="B618" s="57"/>
      <c r="C618" s="57"/>
      <c r="D618" s="57"/>
      <c r="E618" s="64"/>
      <c r="F618" s="57"/>
      <c r="G618" s="57"/>
      <c r="H618" s="57"/>
    </row>
    <row r="619" spans="1:8" s="67" customFormat="1" ht="14.5">
      <c r="A619" s="57"/>
      <c r="B619" s="57"/>
      <c r="C619" s="57"/>
      <c r="D619" s="57"/>
      <c r="E619" s="64"/>
      <c r="F619" s="57"/>
      <c r="G619" s="57"/>
      <c r="H619" s="57"/>
    </row>
    <row r="620" spans="1:8" s="67" customFormat="1" ht="14.5">
      <c r="A620" s="57"/>
      <c r="B620" s="57"/>
      <c r="C620" s="57"/>
      <c r="D620" s="57"/>
      <c r="E620" s="64"/>
      <c r="F620" s="57"/>
      <c r="G620" s="57"/>
      <c r="H620" s="57"/>
    </row>
    <row r="621" spans="1:8" s="67" customFormat="1" ht="14.5">
      <c r="A621" s="57"/>
      <c r="B621" s="57"/>
      <c r="C621" s="57"/>
      <c r="D621" s="57"/>
      <c r="E621" s="64"/>
      <c r="F621" s="57"/>
      <c r="G621" s="57"/>
      <c r="H621" s="57"/>
    </row>
    <row r="622" spans="1:8" s="67" customFormat="1" ht="14.5">
      <c r="A622" s="57"/>
      <c r="B622" s="57"/>
      <c r="C622" s="57"/>
      <c r="D622" s="57"/>
      <c r="E622" s="64"/>
      <c r="F622" s="57"/>
      <c r="G622" s="57"/>
      <c r="H622" s="57"/>
    </row>
    <row r="623" spans="1:8" s="67" customFormat="1" ht="14.5">
      <c r="A623" s="57"/>
      <c r="B623" s="57"/>
      <c r="C623" s="57"/>
      <c r="D623" s="57"/>
      <c r="E623" s="64"/>
      <c r="F623" s="57"/>
      <c r="G623" s="57"/>
      <c r="H623" s="57"/>
    </row>
    <row r="624" spans="1:8" s="67" customFormat="1" ht="14.5">
      <c r="A624" s="57"/>
      <c r="B624" s="57"/>
      <c r="C624" s="57"/>
      <c r="D624" s="57"/>
      <c r="E624" s="64"/>
      <c r="F624" s="57"/>
      <c r="G624" s="57"/>
      <c r="H624" s="57"/>
    </row>
    <row r="625" spans="1:8" s="67" customFormat="1" ht="14.5">
      <c r="A625" s="57"/>
      <c r="B625" s="57"/>
      <c r="C625" s="57"/>
      <c r="D625" s="57"/>
      <c r="E625" s="64"/>
      <c r="F625" s="57"/>
      <c r="G625" s="57"/>
      <c r="H625" s="57"/>
    </row>
    <row r="626" spans="1:8" s="67" customFormat="1" ht="14.5">
      <c r="A626" s="57"/>
      <c r="B626" s="57"/>
      <c r="C626" s="57"/>
      <c r="D626" s="57"/>
      <c r="E626" s="64"/>
      <c r="F626" s="57"/>
      <c r="G626" s="57"/>
      <c r="H626" s="57"/>
    </row>
    <row r="627" spans="1:8" s="67" customFormat="1" ht="14.5">
      <c r="A627" s="57"/>
      <c r="B627" s="57"/>
      <c r="C627" s="57"/>
      <c r="D627" s="57"/>
      <c r="E627" s="64"/>
      <c r="F627" s="57"/>
      <c r="G627" s="57"/>
      <c r="H627" s="57"/>
    </row>
    <row r="628" spans="1:8" s="67" customFormat="1" ht="14.5">
      <c r="A628" s="57"/>
      <c r="B628" s="57"/>
      <c r="C628" s="57"/>
      <c r="D628" s="57"/>
      <c r="E628" s="64"/>
      <c r="F628" s="57"/>
      <c r="G628" s="57"/>
      <c r="H628" s="57"/>
    </row>
    <row r="629" spans="1:8" s="67" customFormat="1" ht="14.5">
      <c r="A629" s="57"/>
      <c r="B629" s="57"/>
      <c r="C629" s="57"/>
      <c r="D629" s="57"/>
      <c r="E629" s="64"/>
      <c r="F629" s="57"/>
      <c r="G629" s="57"/>
      <c r="H629" s="57"/>
    </row>
    <row r="630" spans="1:8" s="67" customFormat="1" ht="14.5">
      <c r="A630" s="57"/>
      <c r="B630" s="57"/>
      <c r="C630" s="57"/>
      <c r="D630" s="57"/>
      <c r="E630" s="64"/>
      <c r="F630" s="57"/>
      <c r="G630" s="57"/>
      <c r="H630" s="57"/>
    </row>
    <row r="631" spans="1:8" s="67" customFormat="1" ht="14.5">
      <c r="A631" s="57"/>
      <c r="B631" s="57"/>
      <c r="C631" s="57"/>
      <c r="D631" s="57"/>
      <c r="E631" s="64"/>
      <c r="F631" s="57"/>
      <c r="G631" s="57"/>
      <c r="H631" s="57"/>
    </row>
    <row r="632" spans="1:8" s="67" customFormat="1" ht="14.5">
      <c r="A632" s="57"/>
      <c r="B632" s="57"/>
      <c r="C632" s="57"/>
      <c r="D632" s="57"/>
      <c r="E632" s="64"/>
      <c r="F632" s="57"/>
      <c r="G632" s="57"/>
      <c r="H632" s="57"/>
    </row>
    <row r="633" spans="1:8" s="67" customFormat="1" ht="14.5">
      <c r="A633" s="57"/>
      <c r="B633" s="57"/>
      <c r="C633" s="57"/>
      <c r="D633" s="57"/>
      <c r="E633" s="64"/>
      <c r="F633" s="57"/>
      <c r="G633" s="57"/>
      <c r="H633" s="57"/>
    </row>
    <row r="634" spans="1:8" s="67" customFormat="1" ht="14.5">
      <c r="A634" s="57"/>
      <c r="B634" s="57"/>
      <c r="C634" s="57"/>
      <c r="D634" s="57"/>
      <c r="E634" s="64"/>
      <c r="F634" s="57"/>
      <c r="G634" s="57"/>
      <c r="H634" s="57"/>
    </row>
    <row r="635" spans="1:8" s="67" customFormat="1" ht="14.5">
      <c r="A635" s="57"/>
      <c r="B635" s="57"/>
      <c r="C635" s="57"/>
      <c r="D635" s="57"/>
      <c r="E635" s="64"/>
      <c r="F635" s="57"/>
      <c r="G635" s="57"/>
      <c r="H635" s="57"/>
    </row>
    <row r="636" spans="1:8" s="67" customFormat="1" ht="14.5">
      <c r="A636" s="57"/>
      <c r="B636" s="57"/>
      <c r="C636" s="57"/>
      <c r="D636" s="57"/>
      <c r="E636" s="64"/>
      <c r="F636" s="57"/>
      <c r="G636" s="57"/>
      <c r="H636" s="57"/>
    </row>
    <row r="637" spans="1:8" s="67" customFormat="1" ht="14.5">
      <c r="A637" s="57"/>
      <c r="B637" s="57"/>
      <c r="C637" s="57"/>
      <c r="D637" s="57"/>
      <c r="E637" s="64"/>
      <c r="F637" s="57"/>
      <c r="G637" s="57"/>
      <c r="H637" s="57"/>
    </row>
    <row r="638" spans="1:8" s="67" customFormat="1" ht="14.5">
      <c r="A638" s="57"/>
      <c r="B638" s="57"/>
      <c r="C638" s="57"/>
      <c r="D638" s="57"/>
      <c r="E638" s="64"/>
      <c r="F638" s="57"/>
      <c r="G638" s="57"/>
      <c r="H638" s="57"/>
    </row>
    <row r="639" spans="1:8" s="67" customFormat="1" ht="14.5">
      <c r="A639" s="57"/>
      <c r="B639" s="57"/>
      <c r="C639" s="57"/>
      <c r="D639" s="57"/>
      <c r="E639" s="64"/>
      <c r="F639" s="57"/>
      <c r="G639" s="57"/>
      <c r="H639" s="57"/>
    </row>
    <row r="640" spans="1:8" s="67" customFormat="1" ht="14.5">
      <c r="A640" s="57"/>
      <c r="B640" s="57"/>
      <c r="C640" s="57"/>
      <c r="D640" s="57"/>
      <c r="E640" s="64"/>
      <c r="F640" s="57"/>
      <c r="G640" s="57"/>
      <c r="H640" s="57"/>
    </row>
    <row r="641" spans="1:8" s="67" customFormat="1" ht="14.5">
      <c r="A641" s="57"/>
      <c r="B641" s="57"/>
      <c r="C641" s="57"/>
      <c r="D641" s="57"/>
      <c r="E641" s="64"/>
      <c r="F641" s="57"/>
      <c r="G641" s="57"/>
      <c r="H641" s="57"/>
    </row>
    <row r="642" spans="1:8" s="67" customFormat="1" ht="14.5">
      <c r="A642" s="57"/>
      <c r="B642" s="57"/>
      <c r="C642" s="57"/>
      <c r="D642" s="57"/>
      <c r="E642" s="64"/>
      <c r="F642" s="57"/>
      <c r="G642" s="57"/>
      <c r="H642" s="57"/>
    </row>
    <row r="643" spans="1:8" s="67" customFormat="1" ht="14.5">
      <c r="A643" s="57"/>
      <c r="B643" s="57"/>
      <c r="C643" s="57"/>
      <c r="D643" s="57"/>
      <c r="E643" s="64"/>
      <c r="F643" s="57"/>
      <c r="G643" s="57"/>
      <c r="H643" s="57"/>
    </row>
    <row r="644" spans="1:8" s="67" customFormat="1" ht="14.5">
      <c r="A644" s="57"/>
      <c r="B644" s="57"/>
      <c r="C644" s="57"/>
      <c r="D644" s="57"/>
      <c r="E644" s="64"/>
      <c r="F644" s="57"/>
      <c r="G644" s="57"/>
      <c r="H644" s="57"/>
    </row>
    <row r="645" spans="1:8" s="67" customFormat="1" ht="14.5">
      <c r="A645" s="57"/>
      <c r="B645" s="57"/>
      <c r="C645" s="57"/>
      <c r="D645" s="57"/>
      <c r="E645" s="64"/>
      <c r="F645" s="57"/>
      <c r="G645" s="57"/>
      <c r="H645" s="57"/>
    </row>
    <row r="646" spans="1:8" s="67" customFormat="1" ht="14.5">
      <c r="A646" s="57"/>
      <c r="B646" s="57"/>
      <c r="C646" s="57"/>
      <c r="D646" s="57"/>
      <c r="E646" s="64"/>
      <c r="F646" s="57"/>
      <c r="G646" s="57"/>
      <c r="H646" s="57"/>
    </row>
    <row r="647" spans="1:8" s="67" customFormat="1" ht="14.5">
      <c r="A647" s="57"/>
      <c r="B647" s="57"/>
      <c r="C647" s="57"/>
      <c r="D647" s="57"/>
      <c r="E647" s="64"/>
      <c r="F647" s="57"/>
      <c r="G647" s="57"/>
      <c r="H647" s="57"/>
    </row>
    <row r="648" spans="1:8" s="67" customFormat="1" ht="14.5">
      <c r="A648" s="57"/>
      <c r="B648" s="57"/>
      <c r="C648" s="57"/>
      <c r="D648" s="57"/>
      <c r="E648" s="64"/>
      <c r="F648" s="57"/>
      <c r="G648" s="57"/>
      <c r="H648" s="57"/>
    </row>
    <row r="649" spans="1:8" s="67" customFormat="1" ht="14.5">
      <c r="A649" s="57"/>
      <c r="B649" s="57"/>
      <c r="C649" s="57"/>
      <c r="D649" s="57"/>
      <c r="E649" s="64"/>
      <c r="F649" s="57"/>
      <c r="G649" s="57"/>
      <c r="H649" s="57"/>
    </row>
    <row r="650" spans="1:8" s="67" customFormat="1" ht="14.5">
      <c r="A650" s="57"/>
      <c r="B650" s="57"/>
      <c r="C650" s="57"/>
      <c r="D650" s="57"/>
      <c r="E650" s="64"/>
      <c r="F650" s="57"/>
      <c r="G650" s="57"/>
      <c r="H650" s="57"/>
    </row>
    <row r="651" spans="1:8" s="67" customFormat="1" ht="14.5">
      <c r="A651" s="57"/>
      <c r="B651" s="57"/>
      <c r="C651" s="57"/>
      <c r="D651" s="57"/>
      <c r="E651" s="64"/>
      <c r="F651" s="57"/>
      <c r="G651" s="57"/>
      <c r="H651" s="57"/>
    </row>
    <row r="652" spans="1:8" s="67" customFormat="1" ht="14.5">
      <c r="A652" s="57"/>
      <c r="B652" s="57"/>
      <c r="C652" s="57"/>
      <c r="D652" s="57"/>
      <c r="E652" s="64"/>
      <c r="F652" s="57"/>
      <c r="G652" s="57"/>
      <c r="H652" s="57"/>
    </row>
    <row r="653" spans="1:8" s="67" customFormat="1" ht="14.5">
      <c r="A653" s="57"/>
      <c r="B653" s="57"/>
      <c r="C653" s="57"/>
      <c r="D653" s="57"/>
      <c r="E653" s="64"/>
      <c r="F653" s="57"/>
      <c r="G653" s="57"/>
      <c r="H653" s="57"/>
    </row>
    <row r="654" spans="1:8" s="67" customFormat="1" ht="14.5">
      <c r="A654" s="57"/>
      <c r="B654" s="57"/>
      <c r="C654" s="57"/>
      <c r="D654" s="57"/>
      <c r="E654" s="64"/>
      <c r="F654" s="57"/>
      <c r="G654" s="57"/>
      <c r="H654" s="57"/>
    </row>
    <row r="655" spans="1:8" s="67" customFormat="1" ht="14.5">
      <c r="A655" s="57"/>
      <c r="B655" s="57"/>
      <c r="C655" s="57"/>
      <c r="D655" s="57"/>
      <c r="E655" s="64"/>
      <c r="F655" s="57"/>
      <c r="G655" s="57"/>
      <c r="H655" s="57"/>
    </row>
    <row r="656" spans="1:8" s="67" customFormat="1" ht="14.5">
      <c r="A656" s="57"/>
      <c r="B656" s="57"/>
      <c r="C656" s="57"/>
      <c r="D656" s="57"/>
      <c r="E656" s="64"/>
      <c r="F656" s="57"/>
      <c r="G656" s="57"/>
      <c r="H656" s="57"/>
    </row>
    <row r="657" spans="1:8" s="67" customFormat="1" ht="14.5">
      <c r="A657" s="57"/>
      <c r="B657" s="57"/>
      <c r="C657" s="57"/>
      <c r="D657" s="57"/>
      <c r="E657" s="64"/>
      <c r="F657" s="57"/>
      <c r="G657" s="57"/>
      <c r="H657" s="57"/>
    </row>
    <row r="658" spans="1:8" s="67" customFormat="1" ht="14.5">
      <c r="A658" s="57"/>
      <c r="B658" s="57"/>
      <c r="C658" s="57"/>
      <c r="D658" s="57"/>
      <c r="E658" s="64"/>
      <c r="F658" s="57"/>
      <c r="G658" s="57"/>
      <c r="H658" s="57"/>
    </row>
    <row r="659" spans="1:8" s="67" customFormat="1" ht="14.5">
      <c r="A659" s="57"/>
      <c r="B659" s="57"/>
      <c r="C659" s="57"/>
      <c r="D659" s="57"/>
      <c r="E659" s="64"/>
      <c r="F659" s="57"/>
      <c r="G659" s="57"/>
      <c r="H659" s="57"/>
    </row>
    <row r="660" spans="1:8" s="67" customFormat="1" ht="14.5">
      <c r="A660" s="57"/>
      <c r="B660" s="57"/>
      <c r="C660" s="57"/>
      <c r="D660" s="57"/>
      <c r="E660" s="64"/>
      <c r="F660" s="57"/>
      <c r="G660" s="57"/>
      <c r="H660" s="57"/>
    </row>
    <row r="661" spans="1:8" s="67" customFormat="1" ht="14.5">
      <c r="A661" s="57"/>
      <c r="B661" s="57"/>
      <c r="C661" s="57"/>
      <c r="D661" s="57"/>
      <c r="E661" s="64"/>
      <c r="F661" s="57"/>
      <c r="G661" s="57"/>
      <c r="H661" s="57"/>
    </row>
    <row r="662" spans="1:8" s="67" customFormat="1" ht="14.5">
      <c r="A662" s="57"/>
      <c r="B662" s="57"/>
      <c r="C662" s="57"/>
      <c r="D662" s="57"/>
      <c r="E662" s="64"/>
      <c r="F662" s="57"/>
      <c r="G662" s="57"/>
      <c r="H662" s="57"/>
    </row>
    <row r="663" spans="1:8" s="67" customFormat="1" ht="14.5">
      <c r="A663" s="57"/>
      <c r="B663" s="57"/>
      <c r="C663" s="57"/>
      <c r="D663" s="57"/>
      <c r="E663" s="64"/>
      <c r="F663" s="57"/>
      <c r="G663" s="57"/>
      <c r="H663" s="57"/>
    </row>
    <row r="664" spans="1:8" s="67" customFormat="1" ht="14.5">
      <c r="A664" s="57"/>
      <c r="B664" s="57"/>
      <c r="C664" s="57"/>
      <c r="D664" s="57"/>
      <c r="E664" s="64"/>
      <c r="F664" s="57"/>
      <c r="G664" s="57"/>
      <c r="H664" s="57"/>
    </row>
    <row r="665" spans="1:8" s="67" customFormat="1" ht="14.5">
      <c r="A665" s="57"/>
      <c r="B665" s="57"/>
      <c r="C665" s="57"/>
      <c r="D665" s="57"/>
      <c r="E665" s="64"/>
      <c r="F665" s="57"/>
      <c r="G665" s="57"/>
      <c r="H665" s="57"/>
    </row>
    <row r="666" spans="1:8" s="67" customFormat="1" ht="14.5">
      <c r="A666" s="57"/>
      <c r="B666" s="57"/>
      <c r="C666" s="57"/>
      <c r="D666" s="57"/>
      <c r="E666" s="64"/>
      <c r="F666" s="57"/>
      <c r="G666" s="57"/>
      <c r="H666" s="57"/>
    </row>
    <row r="667" spans="1:8" s="67" customFormat="1" ht="14.5">
      <c r="A667" s="57"/>
      <c r="B667" s="57"/>
      <c r="C667" s="57"/>
      <c r="D667" s="57"/>
      <c r="E667" s="64"/>
      <c r="F667" s="57"/>
      <c r="G667" s="57"/>
      <c r="H667" s="57"/>
    </row>
    <row r="668" spans="1:8" s="67" customFormat="1" ht="14.5">
      <c r="A668" s="57"/>
      <c r="B668" s="57"/>
      <c r="C668" s="57"/>
      <c r="D668" s="57"/>
      <c r="E668" s="64"/>
      <c r="F668" s="57"/>
      <c r="G668" s="57"/>
      <c r="H668" s="57"/>
    </row>
    <row r="669" spans="1:8" s="67" customFormat="1" ht="14.5">
      <c r="A669" s="57"/>
      <c r="B669" s="57"/>
      <c r="C669" s="57"/>
      <c r="D669" s="57"/>
      <c r="E669" s="64"/>
      <c r="F669" s="57"/>
      <c r="G669" s="57"/>
      <c r="H669" s="57"/>
    </row>
    <row r="670" spans="1:8" s="67" customFormat="1" ht="14.5">
      <c r="A670" s="57"/>
      <c r="B670" s="57"/>
      <c r="C670" s="57"/>
      <c r="D670" s="57"/>
      <c r="E670" s="64"/>
      <c r="F670" s="57"/>
      <c r="G670" s="57"/>
      <c r="H670" s="57"/>
    </row>
    <row r="671" spans="1:8" s="67" customFormat="1" ht="14.5">
      <c r="A671" s="57"/>
      <c r="B671" s="57"/>
      <c r="C671" s="57"/>
      <c r="D671" s="57"/>
      <c r="E671" s="64"/>
      <c r="F671" s="57"/>
      <c r="G671" s="57"/>
      <c r="H671" s="57"/>
    </row>
    <row r="672" spans="1:8" s="67" customFormat="1" ht="14.5">
      <c r="A672" s="57"/>
      <c r="B672" s="57"/>
      <c r="C672" s="57"/>
      <c r="D672" s="57"/>
      <c r="E672" s="64"/>
      <c r="F672" s="57"/>
      <c r="G672" s="57"/>
      <c r="H672" s="57"/>
    </row>
    <row r="673" spans="1:8" s="67" customFormat="1" ht="14.5">
      <c r="A673" s="57"/>
      <c r="B673" s="57"/>
      <c r="C673" s="57"/>
      <c r="D673" s="57"/>
      <c r="E673" s="64"/>
      <c r="F673" s="57"/>
      <c r="G673" s="57"/>
      <c r="H673" s="57"/>
    </row>
    <row r="674" spans="1:8" s="67" customFormat="1" ht="14.5">
      <c r="A674" s="57"/>
      <c r="B674" s="57"/>
      <c r="C674" s="57"/>
      <c r="D674" s="57"/>
      <c r="E674" s="64"/>
      <c r="F674" s="57"/>
      <c r="G674" s="57"/>
      <c r="H674" s="57"/>
    </row>
    <row r="675" spans="1:8" s="67" customFormat="1" ht="14.5">
      <c r="A675" s="57"/>
      <c r="B675" s="57"/>
      <c r="C675" s="57"/>
      <c r="D675" s="57"/>
      <c r="E675" s="64"/>
      <c r="F675" s="57"/>
      <c r="G675" s="57"/>
      <c r="H675" s="57"/>
    </row>
    <row r="676" spans="1:8" s="67" customFormat="1" ht="14.5">
      <c r="A676" s="57"/>
      <c r="B676" s="57"/>
      <c r="C676" s="57"/>
      <c r="D676" s="57"/>
      <c r="E676" s="64"/>
      <c r="F676" s="57"/>
      <c r="G676" s="57"/>
      <c r="H676" s="57"/>
    </row>
    <row r="677" spans="1:8" s="67" customFormat="1" ht="14.5">
      <c r="A677" s="57"/>
      <c r="B677" s="57"/>
      <c r="C677" s="57"/>
      <c r="D677" s="57"/>
      <c r="E677" s="64"/>
      <c r="F677" s="57"/>
      <c r="G677" s="57"/>
      <c r="H677" s="57"/>
    </row>
    <row r="678" spans="1:8" s="67" customFormat="1" ht="14.5">
      <c r="A678" s="57"/>
      <c r="B678" s="57"/>
      <c r="C678" s="57"/>
      <c r="D678" s="57"/>
      <c r="E678" s="64"/>
      <c r="F678" s="57"/>
      <c r="G678" s="57"/>
      <c r="H678" s="57"/>
    </row>
    <row r="679" spans="1:8" s="67" customFormat="1" ht="14.5">
      <c r="A679" s="57"/>
      <c r="B679" s="57"/>
      <c r="C679" s="57"/>
      <c r="D679" s="57"/>
      <c r="E679" s="64"/>
      <c r="F679" s="57"/>
      <c r="G679" s="57"/>
      <c r="H679" s="57"/>
    </row>
    <row r="680" spans="1:8" s="67" customFormat="1" ht="14.5">
      <c r="A680" s="57"/>
      <c r="B680" s="57"/>
      <c r="C680" s="57"/>
      <c r="D680" s="57"/>
      <c r="E680" s="64"/>
      <c r="F680" s="57"/>
      <c r="G680" s="57"/>
      <c r="H680" s="57"/>
    </row>
    <row r="681" spans="1:8" s="67" customFormat="1" ht="14.5">
      <c r="A681" s="57"/>
      <c r="B681" s="57"/>
      <c r="C681" s="57"/>
      <c r="D681" s="57"/>
      <c r="E681" s="64"/>
      <c r="F681" s="57"/>
      <c r="G681" s="57"/>
      <c r="H681" s="57"/>
    </row>
    <row r="682" spans="1:8" s="67" customFormat="1" ht="14.5">
      <c r="A682" s="57"/>
      <c r="B682" s="57"/>
      <c r="C682" s="57"/>
      <c r="D682" s="57"/>
      <c r="E682" s="64"/>
      <c r="F682" s="57"/>
      <c r="G682" s="57"/>
      <c r="H682" s="57"/>
    </row>
    <row r="683" spans="1:8" s="67" customFormat="1" ht="14.5">
      <c r="A683" s="57"/>
      <c r="B683" s="57"/>
      <c r="C683" s="57"/>
      <c r="D683" s="57"/>
      <c r="E683" s="64"/>
      <c r="F683" s="57"/>
      <c r="G683" s="57"/>
      <c r="H683" s="57"/>
    </row>
    <row r="684" spans="1:8" s="67" customFormat="1" ht="14.5">
      <c r="A684" s="57"/>
      <c r="B684" s="57"/>
      <c r="C684" s="57"/>
      <c r="D684" s="57"/>
      <c r="E684" s="64"/>
      <c r="F684" s="57"/>
      <c r="G684" s="57"/>
      <c r="H684" s="57"/>
    </row>
    <row r="685" spans="1:8" s="67" customFormat="1" ht="14.5">
      <c r="A685" s="57"/>
      <c r="B685" s="57"/>
      <c r="C685" s="57"/>
      <c r="D685" s="57"/>
      <c r="E685" s="64"/>
      <c r="F685" s="57"/>
      <c r="G685" s="57"/>
      <c r="H685" s="57"/>
    </row>
    <row r="686" spans="1:8" s="67" customFormat="1" ht="14.5">
      <c r="A686" s="57"/>
      <c r="B686" s="57"/>
      <c r="C686" s="57"/>
      <c r="D686" s="57"/>
      <c r="E686" s="64"/>
      <c r="F686" s="57"/>
      <c r="G686" s="57"/>
      <c r="H686" s="57"/>
    </row>
    <row r="687" spans="1:8" s="67" customFormat="1" ht="14.5">
      <c r="A687" s="57"/>
      <c r="B687" s="57"/>
      <c r="C687" s="57"/>
      <c r="D687" s="57"/>
      <c r="E687" s="64"/>
      <c r="F687" s="57"/>
      <c r="G687" s="57"/>
      <c r="H687" s="57"/>
    </row>
    <row r="688" spans="1:8" s="67" customFormat="1" ht="14.5">
      <c r="A688" s="57"/>
      <c r="B688" s="57"/>
      <c r="C688" s="57"/>
      <c r="D688" s="57"/>
      <c r="E688" s="64"/>
      <c r="F688" s="57"/>
      <c r="G688" s="57"/>
      <c r="H688" s="57"/>
    </row>
    <row r="689" spans="1:8" s="67" customFormat="1" ht="14.5">
      <c r="A689" s="57"/>
      <c r="B689" s="57"/>
      <c r="C689" s="57"/>
      <c r="D689" s="57"/>
      <c r="E689" s="64"/>
      <c r="F689" s="57"/>
      <c r="G689" s="57"/>
      <c r="H689" s="57"/>
    </row>
    <row r="690" spans="1:8" s="67" customFormat="1" ht="14.5">
      <c r="A690" s="57"/>
      <c r="B690" s="57"/>
      <c r="C690" s="57"/>
      <c r="D690" s="57"/>
      <c r="E690" s="64"/>
      <c r="F690" s="57"/>
      <c r="G690" s="57"/>
      <c r="H690" s="57"/>
    </row>
    <row r="691" spans="1:8" s="67" customFormat="1" ht="14.5">
      <c r="A691" s="57"/>
      <c r="B691" s="57"/>
      <c r="C691" s="57"/>
      <c r="D691" s="57"/>
      <c r="E691" s="64"/>
      <c r="F691" s="57"/>
      <c r="G691" s="57"/>
      <c r="H691" s="57"/>
    </row>
    <row r="692" spans="1:8" s="67" customFormat="1" ht="14.5">
      <c r="A692" s="57"/>
      <c r="B692" s="57"/>
      <c r="C692" s="57"/>
      <c r="D692" s="57"/>
      <c r="E692" s="64"/>
      <c r="F692" s="57"/>
      <c r="G692" s="57"/>
      <c r="H692" s="57"/>
    </row>
    <row r="693" spans="1:8" s="67" customFormat="1" ht="14.5">
      <c r="A693" s="57"/>
      <c r="B693" s="57"/>
      <c r="C693" s="57"/>
      <c r="D693" s="57"/>
      <c r="E693" s="64"/>
      <c r="F693" s="57"/>
      <c r="G693" s="57"/>
      <c r="H693" s="57"/>
    </row>
    <row r="694" spans="1:8" s="67" customFormat="1" ht="14.5">
      <c r="A694" s="57"/>
      <c r="B694" s="57"/>
      <c r="C694" s="57"/>
      <c r="D694" s="57"/>
      <c r="E694" s="64"/>
      <c r="F694" s="57"/>
      <c r="G694" s="57"/>
      <c r="H694" s="57"/>
    </row>
    <row r="695" spans="1:8" s="67" customFormat="1" ht="14.5">
      <c r="A695" s="57"/>
      <c r="B695" s="57"/>
      <c r="C695" s="57"/>
      <c r="D695" s="57"/>
      <c r="E695" s="64"/>
      <c r="F695" s="57"/>
      <c r="G695" s="57"/>
      <c r="H695" s="57"/>
    </row>
    <row r="696" spans="1:8" s="67" customFormat="1" ht="14.5">
      <c r="A696" s="57"/>
      <c r="B696" s="57"/>
      <c r="C696" s="57"/>
      <c r="D696" s="57"/>
      <c r="E696" s="64"/>
      <c r="F696" s="57"/>
      <c r="G696" s="57"/>
      <c r="H696" s="57"/>
    </row>
    <row r="697" spans="1:8" s="67" customFormat="1" ht="14.5">
      <c r="A697" s="57"/>
      <c r="B697" s="57"/>
      <c r="C697" s="57"/>
      <c r="D697" s="57"/>
      <c r="E697" s="64"/>
      <c r="F697" s="57"/>
      <c r="G697" s="57"/>
      <c r="H697" s="57"/>
    </row>
    <row r="698" spans="1:8" s="67" customFormat="1" ht="14.5">
      <c r="A698" s="57"/>
      <c r="B698" s="57"/>
      <c r="C698" s="57"/>
      <c r="D698" s="57"/>
      <c r="E698" s="64"/>
      <c r="F698" s="57"/>
      <c r="G698" s="57"/>
      <c r="H698" s="57"/>
    </row>
    <row r="699" spans="1:8" s="67" customFormat="1" ht="14.5">
      <c r="A699" s="57"/>
      <c r="B699" s="57"/>
      <c r="C699" s="57"/>
      <c r="D699" s="57"/>
      <c r="E699" s="64"/>
      <c r="F699" s="57"/>
      <c r="G699" s="57"/>
      <c r="H699" s="57"/>
    </row>
    <row r="700" spans="1:8" s="67" customFormat="1" ht="14.5">
      <c r="A700" s="57"/>
      <c r="B700" s="57"/>
      <c r="C700" s="57"/>
      <c r="D700" s="57"/>
      <c r="E700" s="64"/>
      <c r="F700" s="57"/>
      <c r="G700" s="57"/>
      <c r="H700" s="57"/>
    </row>
    <row r="701" spans="1:8" s="67" customFormat="1" ht="14.5">
      <c r="A701" s="57"/>
      <c r="B701" s="57"/>
      <c r="C701" s="57"/>
      <c r="D701" s="57"/>
      <c r="E701" s="64"/>
      <c r="F701" s="57"/>
      <c r="G701" s="57"/>
      <c r="H701" s="57"/>
    </row>
    <row r="702" spans="1:8" s="67" customFormat="1" ht="14.5">
      <c r="A702" s="57"/>
      <c r="B702" s="57"/>
      <c r="C702" s="57"/>
      <c r="D702" s="57"/>
      <c r="E702" s="64"/>
      <c r="F702" s="57"/>
      <c r="G702" s="57"/>
      <c r="H702" s="57"/>
    </row>
    <row r="703" spans="1:8" s="67" customFormat="1" ht="14.5">
      <c r="A703" s="57"/>
      <c r="B703" s="57"/>
      <c r="C703" s="57"/>
      <c r="D703" s="57"/>
      <c r="E703" s="64"/>
      <c r="F703" s="57"/>
      <c r="G703" s="57"/>
      <c r="H703" s="57"/>
    </row>
    <row r="704" spans="1:8" s="67" customFormat="1" ht="14.5">
      <c r="A704" s="57"/>
      <c r="B704" s="57"/>
      <c r="C704" s="57"/>
      <c r="D704" s="57"/>
      <c r="E704" s="64"/>
      <c r="F704" s="57"/>
      <c r="G704" s="57"/>
      <c r="H704" s="57"/>
    </row>
    <row r="705" spans="1:8" s="67" customFormat="1" ht="14.5">
      <c r="A705" s="57"/>
      <c r="B705" s="57"/>
      <c r="C705" s="57"/>
      <c r="D705" s="57"/>
      <c r="E705" s="64"/>
      <c r="F705" s="57"/>
      <c r="G705" s="57"/>
      <c r="H705" s="57"/>
    </row>
    <row r="706" spans="1:8" s="67" customFormat="1" ht="14.5">
      <c r="A706" s="57"/>
      <c r="B706" s="57"/>
      <c r="C706" s="57"/>
      <c r="D706" s="57"/>
      <c r="E706" s="64"/>
      <c r="F706" s="57"/>
      <c r="G706" s="57"/>
      <c r="H706" s="57"/>
    </row>
    <row r="707" spans="1:8" s="67" customFormat="1" ht="14.5">
      <c r="A707" s="57"/>
      <c r="B707" s="57"/>
      <c r="C707" s="57"/>
      <c r="D707" s="57"/>
      <c r="E707" s="64"/>
      <c r="F707" s="57"/>
      <c r="G707" s="57"/>
      <c r="H707" s="57"/>
    </row>
    <row r="708" spans="1:8" s="67" customFormat="1" ht="14.5">
      <c r="A708" s="57"/>
      <c r="B708" s="57"/>
      <c r="C708" s="57"/>
      <c r="D708" s="57"/>
      <c r="E708" s="64"/>
      <c r="F708" s="57"/>
      <c r="G708" s="57"/>
      <c r="H708" s="57"/>
    </row>
    <row r="709" spans="1:8" s="67" customFormat="1" ht="14.5">
      <c r="A709" s="57"/>
      <c r="B709" s="57"/>
      <c r="C709" s="57"/>
      <c r="D709" s="57"/>
      <c r="E709" s="64"/>
      <c r="F709" s="57"/>
      <c r="G709" s="57"/>
      <c r="H709" s="57"/>
    </row>
    <row r="710" spans="1:8" s="67" customFormat="1" ht="14.5">
      <c r="A710" s="57"/>
      <c r="B710" s="57"/>
      <c r="C710" s="57"/>
      <c r="D710" s="57"/>
      <c r="E710" s="64"/>
      <c r="F710" s="57"/>
      <c r="G710" s="57"/>
      <c r="H710" s="57"/>
    </row>
    <row r="711" spans="1:8" s="67" customFormat="1" ht="14.5">
      <c r="A711" s="57"/>
      <c r="B711" s="57"/>
      <c r="C711" s="57"/>
      <c r="D711" s="57"/>
      <c r="E711" s="64"/>
      <c r="F711" s="57"/>
      <c r="G711" s="57"/>
      <c r="H711" s="57"/>
    </row>
    <row r="712" spans="1:8" s="67" customFormat="1" ht="14.5">
      <c r="A712" s="57"/>
      <c r="B712" s="57"/>
      <c r="C712" s="57"/>
      <c r="D712" s="57"/>
      <c r="E712" s="64"/>
      <c r="F712" s="57"/>
      <c r="G712" s="57"/>
      <c r="H712" s="57"/>
    </row>
    <row r="713" spans="1:8" s="67" customFormat="1" ht="14.5">
      <c r="A713" s="57"/>
      <c r="B713" s="57"/>
      <c r="C713" s="57"/>
      <c r="D713" s="57"/>
      <c r="E713" s="64"/>
      <c r="F713" s="57"/>
      <c r="G713" s="57"/>
      <c r="H713" s="57"/>
    </row>
    <row r="714" spans="1:8" s="67" customFormat="1" ht="14.5">
      <c r="A714" s="57"/>
      <c r="B714" s="57"/>
      <c r="C714" s="57"/>
      <c r="D714" s="57"/>
      <c r="E714" s="64"/>
      <c r="F714" s="57"/>
      <c r="G714" s="57"/>
      <c r="H714" s="57"/>
    </row>
    <row r="715" spans="1:8" s="67" customFormat="1" ht="14.5">
      <c r="A715" s="57"/>
      <c r="B715" s="57"/>
      <c r="C715" s="57"/>
      <c r="D715" s="57"/>
      <c r="E715" s="64"/>
      <c r="F715" s="57"/>
      <c r="G715" s="57"/>
      <c r="H715" s="57"/>
    </row>
    <row r="716" spans="1:8" s="67" customFormat="1" ht="14.5">
      <c r="A716" s="57"/>
      <c r="B716" s="57"/>
      <c r="C716" s="57"/>
      <c r="D716" s="57"/>
      <c r="E716" s="64"/>
      <c r="F716" s="57"/>
      <c r="G716" s="57"/>
      <c r="H716" s="57"/>
    </row>
    <row r="717" spans="1:8" s="67" customFormat="1" ht="14.5">
      <c r="A717" s="57"/>
      <c r="B717" s="57"/>
      <c r="C717" s="57"/>
      <c r="D717" s="57"/>
      <c r="E717" s="64"/>
      <c r="F717" s="57"/>
      <c r="G717" s="57"/>
      <c r="H717" s="57"/>
    </row>
    <row r="718" spans="1:8" s="67" customFormat="1" ht="14.5">
      <c r="A718" s="57"/>
      <c r="B718" s="57"/>
      <c r="C718" s="57"/>
      <c r="D718" s="57"/>
      <c r="E718" s="64"/>
      <c r="F718" s="57"/>
      <c r="G718" s="57"/>
      <c r="H718" s="57"/>
    </row>
    <row r="719" spans="1:8" s="67" customFormat="1" ht="14.5">
      <c r="A719" s="57"/>
      <c r="B719" s="57"/>
      <c r="C719" s="57"/>
      <c r="D719" s="57"/>
      <c r="E719" s="64"/>
      <c r="F719" s="57"/>
      <c r="G719" s="57"/>
      <c r="H719" s="57"/>
    </row>
    <row r="720" spans="1:8" s="67" customFormat="1" ht="14.5">
      <c r="A720" s="57"/>
      <c r="B720" s="57"/>
      <c r="C720" s="57"/>
      <c r="D720" s="57"/>
      <c r="E720" s="64"/>
      <c r="F720" s="57"/>
      <c r="G720" s="57"/>
      <c r="H720" s="57"/>
    </row>
    <row r="721" spans="1:8" s="67" customFormat="1" ht="14.5">
      <c r="A721" s="57"/>
      <c r="B721" s="57"/>
      <c r="C721" s="57"/>
      <c r="D721" s="57"/>
      <c r="E721" s="64"/>
      <c r="F721" s="57"/>
      <c r="G721" s="57"/>
      <c r="H721" s="57"/>
    </row>
    <row r="722" spans="1:8" s="67" customFormat="1" ht="14.5">
      <c r="A722" s="57"/>
      <c r="B722" s="57"/>
      <c r="C722" s="57"/>
      <c r="D722" s="57"/>
      <c r="E722" s="64"/>
      <c r="F722" s="57"/>
      <c r="G722" s="57"/>
      <c r="H722" s="57"/>
    </row>
    <row r="723" spans="1:8" s="67" customFormat="1" ht="14.5">
      <c r="A723" s="57"/>
      <c r="B723" s="57"/>
      <c r="C723" s="57"/>
      <c r="D723" s="57"/>
      <c r="E723" s="64"/>
      <c r="F723" s="57"/>
      <c r="G723" s="57"/>
      <c r="H723" s="57"/>
    </row>
    <row r="724" spans="1:8" s="67" customFormat="1" ht="14.5">
      <c r="A724" s="57"/>
      <c r="B724" s="57"/>
      <c r="C724" s="57"/>
      <c r="D724" s="57"/>
      <c r="E724" s="64"/>
      <c r="F724" s="57"/>
      <c r="G724" s="57"/>
      <c r="H724" s="57"/>
    </row>
    <row r="725" spans="1:8" s="67" customFormat="1" ht="14.5">
      <c r="A725" s="57"/>
      <c r="B725" s="57"/>
      <c r="C725" s="57"/>
      <c r="D725" s="57"/>
      <c r="E725" s="64"/>
      <c r="F725" s="57"/>
      <c r="G725" s="57"/>
      <c r="H725" s="57"/>
    </row>
    <row r="726" spans="1:8" s="67" customFormat="1" ht="14.5">
      <c r="A726" s="57"/>
      <c r="B726" s="57"/>
      <c r="C726" s="57"/>
      <c r="D726" s="57"/>
      <c r="E726" s="64"/>
      <c r="F726" s="57"/>
      <c r="G726" s="57"/>
      <c r="H726" s="57"/>
    </row>
    <row r="727" spans="1:8" s="67" customFormat="1" ht="14.5">
      <c r="A727" s="57"/>
      <c r="B727" s="57"/>
      <c r="C727" s="57"/>
      <c r="D727" s="57"/>
      <c r="E727" s="64"/>
      <c r="F727" s="57"/>
      <c r="G727" s="57"/>
      <c r="H727" s="57"/>
    </row>
    <row r="728" spans="1:8" s="67" customFormat="1" ht="14.5">
      <c r="A728" s="57"/>
      <c r="B728" s="57"/>
      <c r="C728" s="57"/>
      <c r="D728" s="57"/>
      <c r="E728" s="64"/>
      <c r="F728" s="57"/>
      <c r="G728" s="57"/>
      <c r="H728" s="57"/>
    </row>
    <row r="729" spans="1:8" s="67" customFormat="1" ht="14.5">
      <c r="A729" s="57"/>
      <c r="B729" s="57"/>
      <c r="C729" s="57"/>
      <c r="D729" s="57"/>
      <c r="E729" s="64"/>
      <c r="F729" s="57"/>
      <c r="G729" s="57"/>
      <c r="H729" s="57"/>
    </row>
    <row r="730" spans="1:8" s="67" customFormat="1" ht="14.5">
      <c r="A730" s="57"/>
      <c r="B730" s="57"/>
      <c r="C730" s="57"/>
      <c r="D730" s="57"/>
      <c r="E730" s="64"/>
      <c r="F730" s="57"/>
      <c r="G730" s="57"/>
      <c r="H730" s="57"/>
    </row>
    <row r="731" spans="1:8" s="67" customFormat="1" ht="14.5">
      <c r="A731" s="57"/>
      <c r="B731" s="57"/>
      <c r="C731" s="57"/>
      <c r="D731" s="57"/>
      <c r="E731" s="64"/>
      <c r="F731" s="57"/>
      <c r="G731" s="57"/>
      <c r="H731" s="57"/>
    </row>
    <row r="732" spans="1:8" s="67" customFormat="1" ht="14.5">
      <c r="A732" s="57"/>
      <c r="B732" s="57"/>
      <c r="C732" s="57"/>
      <c r="D732" s="57"/>
      <c r="E732" s="64"/>
      <c r="F732" s="57"/>
      <c r="G732" s="57"/>
      <c r="H732" s="57"/>
    </row>
    <row r="733" spans="1:8" s="67" customFormat="1" ht="14.5">
      <c r="A733" s="57"/>
      <c r="B733" s="57"/>
      <c r="C733" s="57"/>
      <c r="D733" s="57"/>
      <c r="E733" s="64"/>
      <c r="F733" s="57"/>
      <c r="G733" s="57"/>
      <c r="H733" s="57"/>
    </row>
    <row r="734" spans="1:8" s="67" customFormat="1" ht="14.5">
      <c r="A734" s="57"/>
      <c r="B734" s="57"/>
      <c r="C734" s="57"/>
      <c r="D734" s="57"/>
      <c r="E734" s="64"/>
      <c r="F734" s="57"/>
      <c r="G734" s="57"/>
      <c r="H734" s="57"/>
    </row>
    <row r="735" spans="1:8" s="67" customFormat="1" ht="14.5">
      <c r="A735" s="57"/>
      <c r="B735" s="57"/>
      <c r="C735" s="57"/>
      <c r="D735" s="57"/>
      <c r="E735" s="64"/>
      <c r="F735" s="57"/>
      <c r="G735" s="57"/>
      <c r="H735" s="57"/>
    </row>
    <row r="736" spans="1:8" s="67" customFormat="1" ht="14.5">
      <c r="A736" s="57"/>
      <c r="B736" s="57"/>
      <c r="C736" s="57"/>
      <c r="D736" s="57"/>
      <c r="E736" s="64"/>
      <c r="F736" s="57"/>
      <c r="G736" s="57"/>
      <c r="H736" s="57"/>
    </row>
    <row r="737" spans="1:8" s="67" customFormat="1" ht="14.5">
      <c r="A737" s="57"/>
      <c r="B737" s="57"/>
      <c r="C737" s="57"/>
      <c r="D737" s="57"/>
      <c r="E737" s="64"/>
      <c r="F737" s="57"/>
      <c r="G737" s="57"/>
      <c r="H737" s="57"/>
    </row>
    <row r="738" spans="1:8" s="67" customFormat="1" ht="14.5">
      <c r="A738" s="57"/>
      <c r="B738" s="57"/>
      <c r="C738" s="57"/>
      <c r="D738" s="57"/>
      <c r="E738" s="64"/>
      <c r="F738" s="57"/>
      <c r="G738" s="57"/>
      <c r="H738" s="57"/>
    </row>
    <row r="739" spans="1:8" s="67" customFormat="1" ht="14.5">
      <c r="A739" s="57"/>
      <c r="B739" s="57"/>
      <c r="C739" s="57"/>
      <c r="D739" s="57"/>
      <c r="E739" s="64"/>
      <c r="F739" s="57"/>
      <c r="G739" s="57"/>
      <c r="H739" s="57"/>
    </row>
    <row r="740" spans="1:8" s="67" customFormat="1" ht="14.5">
      <c r="A740" s="57"/>
      <c r="B740" s="57"/>
      <c r="C740" s="57"/>
      <c r="D740" s="57"/>
      <c r="E740" s="64"/>
      <c r="F740" s="57"/>
      <c r="G740" s="57"/>
      <c r="H740" s="57"/>
    </row>
    <row r="741" spans="1:8" s="67" customFormat="1" ht="14.5">
      <c r="A741" s="57"/>
      <c r="B741" s="57"/>
      <c r="C741" s="57"/>
      <c r="D741" s="57"/>
      <c r="E741" s="64"/>
      <c r="F741" s="57"/>
      <c r="G741" s="57"/>
      <c r="H741" s="57"/>
    </row>
    <row r="742" spans="1:8" s="67" customFormat="1" ht="14.5">
      <c r="A742" s="57"/>
      <c r="B742" s="57"/>
      <c r="C742" s="57"/>
      <c r="D742" s="57"/>
      <c r="E742" s="64"/>
      <c r="F742" s="57"/>
      <c r="G742" s="57"/>
      <c r="H742" s="57"/>
    </row>
    <row r="743" spans="1:8" s="67" customFormat="1" ht="14.5">
      <c r="A743" s="57"/>
      <c r="B743" s="57"/>
      <c r="C743" s="57"/>
      <c r="D743" s="57"/>
      <c r="E743" s="64"/>
      <c r="F743" s="57"/>
      <c r="G743" s="57"/>
      <c r="H743" s="57"/>
    </row>
    <row r="744" spans="1:8" s="67" customFormat="1" ht="14.5">
      <c r="A744" s="57"/>
      <c r="B744" s="57"/>
      <c r="C744" s="57"/>
      <c r="D744" s="57"/>
      <c r="E744" s="64"/>
      <c r="F744" s="57"/>
      <c r="G744" s="57"/>
      <c r="H744" s="57"/>
    </row>
    <row r="745" spans="1:8" s="67" customFormat="1" ht="14.5">
      <c r="A745" s="57"/>
      <c r="B745" s="57"/>
      <c r="C745" s="57"/>
      <c r="D745" s="57"/>
      <c r="E745" s="64"/>
      <c r="F745" s="57"/>
      <c r="G745" s="57"/>
      <c r="H745" s="57"/>
    </row>
    <row r="746" spans="1:8" s="67" customFormat="1" ht="14.5">
      <c r="A746" s="57"/>
      <c r="B746" s="57"/>
      <c r="C746" s="57"/>
      <c r="D746" s="57"/>
      <c r="E746" s="64"/>
      <c r="F746" s="57"/>
      <c r="G746" s="57"/>
      <c r="H746" s="57"/>
    </row>
    <row r="747" spans="1:8" s="67" customFormat="1" ht="14.5">
      <c r="A747" s="57"/>
      <c r="B747" s="57"/>
      <c r="C747" s="57"/>
      <c r="D747" s="57"/>
      <c r="E747" s="64"/>
      <c r="F747" s="57"/>
      <c r="G747" s="57"/>
      <c r="H747" s="57"/>
    </row>
    <row r="748" spans="1:8" s="67" customFormat="1" ht="14.5">
      <c r="A748" s="57"/>
      <c r="B748" s="57"/>
      <c r="C748" s="57"/>
      <c r="D748" s="57"/>
      <c r="E748" s="64"/>
      <c r="F748" s="57"/>
      <c r="G748" s="57"/>
      <c r="H748" s="57"/>
    </row>
    <row r="749" spans="1:8" s="67" customFormat="1" ht="14.5">
      <c r="A749" s="57"/>
      <c r="B749" s="57"/>
      <c r="C749" s="57"/>
      <c r="D749" s="57"/>
      <c r="E749" s="64"/>
      <c r="F749" s="57"/>
      <c r="G749" s="57"/>
      <c r="H749" s="57"/>
    </row>
    <row r="750" spans="1:8" s="67" customFormat="1" ht="14.5">
      <c r="A750" s="57"/>
      <c r="B750" s="57"/>
      <c r="C750" s="57"/>
      <c r="D750" s="57"/>
      <c r="E750" s="64"/>
      <c r="F750" s="57"/>
      <c r="G750" s="57"/>
      <c r="H750" s="57"/>
    </row>
    <row r="751" spans="1:8" s="67" customFormat="1" ht="14.5">
      <c r="A751" s="57"/>
      <c r="B751" s="57"/>
      <c r="C751" s="57"/>
      <c r="D751" s="57"/>
      <c r="E751" s="64"/>
      <c r="F751" s="57"/>
      <c r="G751" s="57"/>
      <c r="H751" s="57"/>
    </row>
    <row r="752" spans="1:8" s="67" customFormat="1" ht="14.5">
      <c r="A752" s="57"/>
      <c r="B752" s="57"/>
      <c r="C752" s="57"/>
      <c r="D752" s="57"/>
      <c r="E752" s="64"/>
      <c r="F752" s="57"/>
      <c r="G752" s="57"/>
      <c r="H752" s="57"/>
    </row>
    <row r="753" spans="1:8" s="67" customFormat="1" ht="14.5">
      <c r="A753" s="57"/>
      <c r="B753" s="57"/>
      <c r="C753" s="57"/>
      <c r="D753" s="57"/>
      <c r="E753" s="64"/>
      <c r="F753" s="57"/>
      <c r="G753" s="57"/>
      <c r="H753" s="57"/>
    </row>
    <row r="754" spans="1:8" s="67" customFormat="1" ht="14.5">
      <c r="A754" s="57"/>
      <c r="B754" s="57"/>
      <c r="C754" s="57"/>
      <c r="D754" s="57"/>
      <c r="E754" s="64"/>
      <c r="F754" s="57"/>
      <c r="G754" s="57"/>
      <c r="H754" s="57"/>
    </row>
    <row r="755" spans="1:8" s="67" customFormat="1" ht="14.5">
      <c r="A755" s="57"/>
      <c r="B755" s="57"/>
      <c r="C755" s="57"/>
      <c r="D755" s="57"/>
      <c r="E755" s="64"/>
      <c r="F755" s="57"/>
      <c r="G755" s="57"/>
      <c r="H755" s="57"/>
    </row>
    <row r="756" spans="1:8" s="67" customFormat="1" ht="14.5">
      <c r="A756" s="57"/>
      <c r="B756" s="57"/>
      <c r="C756" s="57"/>
      <c r="D756" s="57"/>
      <c r="E756" s="64"/>
      <c r="F756" s="57"/>
      <c r="G756" s="57"/>
      <c r="H756" s="57"/>
    </row>
    <row r="757" spans="1:8" s="67" customFormat="1" ht="14.5">
      <c r="A757" s="57"/>
      <c r="B757" s="57"/>
      <c r="C757" s="57"/>
      <c r="D757" s="57"/>
      <c r="E757" s="64"/>
      <c r="F757" s="57"/>
      <c r="G757" s="57"/>
      <c r="H757" s="57"/>
    </row>
    <row r="758" spans="1:8" s="67" customFormat="1" ht="14.5">
      <c r="A758" s="57"/>
      <c r="B758" s="57"/>
      <c r="C758" s="57"/>
      <c r="D758" s="57"/>
      <c r="E758" s="64"/>
      <c r="F758" s="57"/>
      <c r="G758" s="57"/>
      <c r="H758" s="57"/>
    </row>
    <row r="759" spans="1:8" s="67" customFormat="1" ht="14.5">
      <c r="A759" s="57"/>
      <c r="B759" s="57"/>
      <c r="C759" s="57"/>
      <c r="D759" s="57"/>
      <c r="E759" s="64"/>
      <c r="F759" s="57"/>
      <c r="G759" s="57"/>
      <c r="H759" s="57"/>
    </row>
    <row r="760" spans="1:8" s="67" customFormat="1" ht="14.5">
      <c r="A760" s="57"/>
      <c r="B760" s="57"/>
      <c r="C760" s="57"/>
      <c r="D760" s="57"/>
      <c r="E760" s="64"/>
      <c r="F760" s="57"/>
      <c r="G760" s="57"/>
      <c r="H760" s="57"/>
    </row>
    <row r="761" spans="1:8" s="67" customFormat="1" ht="14.5">
      <c r="A761" s="57"/>
      <c r="B761" s="57"/>
      <c r="C761" s="57"/>
      <c r="D761" s="57"/>
      <c r="E761" s="64"/>
      <c r="F761" s="57"/>
      <c r="G761" s="57"/>
      <c r="H761" s="57"/>
    </row>
    <row r="762" spans="1:8" s="67" customFormat="1" ht="14.5">
      <c r="A762" s="57"/>
      <c r="B762" s="57"/>
      <c r="C762" s="57"/>
      <c r="D762" s="57"/>
      <c r="E762" s="64"/>
      <c r="F762" s="57"/>
      <c r="G762" s="57"/>
      <c r="H762" s="57"/>
    </row>
    <row r="763" spans="1:8" s="67" customFormat="1" ht="14.5">
      <c r="A763" s="57"/>
      <c r="B763" s="57"/>
      <c r="C763" s="57"/>
      <c r="D763" s="57"/>
      <c r="E763" s="64"/>
      <c r="F763" s="57"/>
      <c r="G763" s="57"/>
      <c r="H763" s="57"/>
    </row>
    <row r="764" spans="1:8" s="67" customFormat="1" ht="14.5">
      <c r="A764" s="57"/>
      <c r="B764" s="57"/>
      <c r="C764" s="57"/>
      <c r="D764" s="57"/>
      <c r="E764" s="64"/>
      <c r="F764" s="57"/>
      <c r="G764" s="57"/>
      <c r="H764" s="57"/>
    </row>
    <row r="765" spans="1:8" s="67" customFormat="1" ht="14.5">
      <c r="A765" s="57"/>
      <c r="B765" s="57"/>
      <c r="C765" s="57"/>
      <c r="D765" s="57"/>
      <c r="E765" s="64"/>
      <c r="F765" s="57"/>
      <c r="G765" s="57"/>
      <c r="H765" s="57"/>
    </row>
    <row r="766" spans="1:8" s="67" customFormat="1" ht="14.5">
      <c r="A766" s="57"/>
      <c r="B766" s="57"/>
      <c r="C766" s="57"/>
      <c r="D766" s="57"/>
      <c r="E766" s="64"/>
      <c r="F766" s="57"/>
      <c r="G766" s="57"/>
      <c r="H766" s="57"/>
    </row>
    <row r="767" spans="1:8" s="67" customFormat="1" ht="14.5">
      <c r="A767" s="57"/>
      <c r="B767" s="57"/>
      <c r="C767" s="57"/>
      <c r="D767" s="57"/>
      <c r="E767" s="64"/>
      <c r="F767" s="57"/>
      <c r="G767" s="57"/>
      <c r="H767" s="57"/>
    </row>
    <row r="768" spans="1:8" s="67" customFormat="1" ht="14.5">
      <c r="A768" s="57"/>
      <c r="B768" s="57"/>
      <c r="C768" s="57"/>
      <c r="D768" s="57"/>
      <c r="E768" s="64"/>
      <c r="F768" s="57"/>
      <c r="G768" s="57"/>
      <c r="H768" s="57"/>
    </row>
    <row r="769" spans="1:8" s="67" customFormat="1" ht="14.5">
      <c r="A769" s="57"/>
      <c r="B769" s="57"/>
      <c r="C769" s="57"/>
      <c r="D769" s="57"/>
      <c r="E769" s="64"/>
      <c r="F769" s="57"/>
      <c r="G769" s="57"/>
      <c r="H769" s="57"/>
    </row>
    <row r="770" spans="1:8" s="67" customFormat="1" ht="14.5">
      <c r="A770" s="57"/>
      <c r="B770" s="57"/>
      <c r="C770" s="57"/>
      <c r="D770" s="57"/>
      <c r="E770" s="64"/>
      <c r="F770" s="57"/>
      <c r="G770" s="57"/>
      <c r="H770" s="57"/>
    </row>
    <row r="771" spans="1:8" s="67" customFormat="1" ht="14.5">
      <c r="A771" s="57"/>
      <c r="B771" s="57"/>
      <c r="C771" s="57"/>
      <c r="D771" s="57"/>
      <c r="E771" s="64"/>
      <c r="F771" s="57"/>
      <c r="G771" s="57"/>
      <c r="H771" s="57"/>
    </row>
    <row r="772" spans="1:8" s="67" customFormat="1" ht="14.5">
      <c r="A772" s="57"/>
      <c r="B772" s="57"/>
      <c r="C772" s="57"/>
      <c r="D772" s="57"/>
      <c r="E772" s="64"/>
      <c r="F772" s="57"/>
      <c r="G772" s="57"/>
      <c r="H772" s="57"/>
    </row>
    <row r="773" spans="1:8" s="67" customFormat="1" ht="14.5">
      <c r="A773" s="57"/>
      <c r="B773" s="57"/>
      <c r="C773" s="57"/>
      <c r="D773" s="57"/>
      <c r="E773" s="64"/>
      <c r="F773" s="57"/>
      <c r="G773" s="57"/>
      <c r="H773" s="57"/>
    </row>
    <row r="774" spans="1:8" s="67" customFormat="1" ht="14.5">
      <c r="A774" s="57"/>
      <c r="B774" s="57"/>
      <c r="C774" s="57"/>
      <c r="D774" s="57"/>
      <c r="E774" s="64"/>
      <c r="F774" s="57"/>
      <c r="G774" s="57"/>
      <c r="H774" s="57"/>
    </row>
    <row r="775" spans="1:8" s="67" customFormat="1" ht="14.5">
      <c r="A775" s="57"/>
      <c r="B775" s="57"/>
      <c r="C775" s="57"/>
      <c r="D775" s="57"/>
      <c r="E775" s="64"/>
      <c r="F775" s="57"/>
      <c r="G775" s="57"/>
      <c r="H775" s="57"/>
    </row>
    <row r="776" spans="1:8" s="67" customFormat="1" ht="14.5">
      <c r="A776" s="57"/>
      <c r="B776" s="57"/>
      <c r="C776" s="57"/>
      <c r="D776" s="57"/>
      <c r="E776" s="64"/>
      <c r="F776" s="57"/>
      <c r="G776" s="57"/>
      <c r="H776" s="57"/>
    </row>
    <row r="777" spans="1:8" s="67" customFormat="1" ht="14.5">
      <c r="A777" s="57"/>
      <c r="B777" s="57"/>
      <c r="C777" s="57"/>
      <c r="D777" s="57"/>
      <c r="E777" s="64"/>
      <c r="F777" s="57"/>
      <c r="G777" s="57"/>
      <c r="H777" s="57"/>
    </row>
    <row r="778" spans="1:8" s="67" customFormat="1" ht="14.5">
      <c r="A778" s="57"/>
      <c r="B778" s="57"/>
      <c r="C778" s="57"/>
      <c r="D778" s="57"/>
      <c r="E778" s="64"/>
      <c r="F778" s="57"/>
      <c r="G778" s="57"/>
      <c r="H778" s="57"/>
    </row>
    <row r="779" spans="1:8" s="67" customFormat="1" ht="14.5">
      <c r="A779" s="57"/>
      <c r="B779" s="57"/>
      <c r="C779" s="57"/>
      <c r="D779" s="57"/>
      <c r="E779" s="64"/>
      <c r="F779" s="57"/>
      <c r="G779" s="57"/>
      <c r="H779" s="57"/>
    </row>
    <row r="780" spans="1:8" s="67" customFormat="1" ht="14.5">
      <c r="A780" s="57"/>
      <c r="B780" s="57"/>
      <c r="C780" s="57"/>
      <c r="D780" s="57"/>
      <c r="E780" s="64"/>
      <c r="F780" s="57"/>
      <c r="G780" s="57"/>
      <c r="H780" s="57"/>
    </row>
    <row r="781" spans="1:8" s="67" customFormat="1" ht="14.5">
      <c r="A781" s="57"/>
      <c r="B781" s="57"/>
      <c r="C781" s="57"/>
      <c r="D781" s="57"/>
      <c r="E781" s="64"/>
      <c r="F781" s="57"/>
      <c r="G781" s="57"/>
      <c r="H781" s="57"/>
    </row>
    <row r="782" spans="1:8" s="67" customFormat="1" ht="14.5">
      <c r="A782" s="57"/>
      <c r="B782" s="57"/>
      <c r="C782" s="57"/>
      <c r="D782" s="57"/>
      <c r="E782" s="64"/>
      <c r="F782" s="57"/>
      <c r="G782" s="57"/>
      <c r="H782" s="57"/>
    </row>
    <row r="783" spans="1:8" s="67" customFormat="1" ht="14.5">
      <c r="A783" s="57"/>
      <c r="B783" s="57"/>
      <c r="C783" s="57"/>
      <c r="D783" s="57"/>
      <c r="E783" s="64"/>
      <c r="F783" s="57"/>
      <c r="G783" s="57"/>
      <c r="H783" s="57"/>
    </row>
    <row r="784" spans="1:8" s="67" customFormat="1" ht="14.5">
      <c r="A784" s="57"/>
      <c r="B784" s="57"/>
      <c r="C784" s="57"/>
      <c r="D784" s="57"/>
      <c r="E784" s="64"/>
      <c r="F784" s="57"/>
      <c r="G784" s="57"/>
      <c r="H784" s="57"/>
    </row>
    <row r="785" spans="1:8" s="67" customFormat="1" ht="14.5">
      <c r="A785" s="57"/>
      <c r="B785" s="57"/>
      <c r="C785" s="57"/>
      <c r="D785" s="57"/>
      <c r="E785" s="64"/>
      <c r="F785" s="57"/>
      <c r="G785" s="57"/>
      <c r="H785" s="57"/>
    </row>
    <row r="786" spans="1:8" s="67" customFormat="1" ht="14.5">
      <c r="A786" s="57"/>
      <c r="B786" s="57"/>
      <c r="C786" s="57"/>
      <c r="D786" s="57"/>
      <c r="E786" s="64"/>
      <c r="F786" s="57"/>
      <c r="G786" s="57"/>
      <c r="H786" s="57"/>
    </row>
    <row r="787" spans="1:8" s="67" customFormat="1" ht="14.5">
      <c r="A787" s="57"/>
      <c r="B787" s="57"/>
      <c r="C787" s="57"/>
      <c r="D787" s="57"/>
      <c r="E787" s="64"/>
      <c r="F787" s="57"/>
      <c r="G787" s="57"/>
      <c r="H787" s="57"/>
    </row>
    <row r="788" spans="1:8" s="67" customFormat="1" ht="14.5">
      <c r="A788" s="57"/>
      <c r="B788" s="57"/>
      <c r="C788" s="57"/>
      <c r="D788" s="57"/>
      <c r="E788" s="64"/>
      <c r="F788" s="57"/>
      <c r="G788" s="57"/>
      <c r="H788" s="57"/>
    </row>
    <row r="789" spans="1:8" s="67" customFormat="1" ht="14.5">
      <c r="A789" s="57"/>
      <c r="B789" s="57"/>
      <c r="C789" s="57"/>
      <c r="D789" s="57"/>
      <c r="E789" s="64"/>
      <c r="F789" s="57"/>
      <c r="G789" s="57"/>
      <c r="H789" s="57"/>
    </row>
    <row r="790" spans="1:8" s="67" customFormat="1" ht="14.5">
      <c r="A790" s="57"/>
      <c r="B790" s="57"/>
      <c r="C790" s="57"/>
      <c r="D790" s="57"/>
      <c r="E790" s="64"/>
      <c r="F790" s="57"/>
      <c r="G790" s="57"/>
      <c r="H790" s="57"/>
    </row>
    <row r="791" spans="1:8" s="67" customFormat="1" ht="14.5">
      <c r="A791" s="57"/>
      <c r="B791" s="57"/>
      <c r="C791" s="57"/>
      <c r="D791" s="57"/>
      <c r="E791" s="64"/>
      <c r="F791" s="57"/>
      <c r="G791" s="57"/>
      <c r="H791" s="57"/>
    </row>
    <row r="792" spans="1:8" s="67" customFormat="1" ht="14.5">
      <c r="A792" s="57"/>
      <c r="B792" s="57"/>
      <c r="C792" s="57"/>
      <c r="D792" s="57"/>
      <c r="E792" s="64"/>
      <c r="F792" s="57"/>
      <c r="G792" s="57"/>
      <c r="H792" s="57"/>
    </row>
    <row r="793" spans="1:8" s="67" customFormat="1" ht="14.5">
      <c r="A793" s="57"/>
      <c r="B793" s="57"/>
      <c r="C793" s="57"/>
      <c r="D793" s="57"/>
      <c r="E793" s="64"/>
      <c r="F793" s="57"/>
      <c r="G793" s="57"/>
      <c r="H793" s="57"/>
    </row>
    <row r="794" spans="1:8" s="67" customFormat="1" ht="14.5">
      <c r="A794" s="57"/>
      <c r="B794" s="57"/>
      <c r="C794" s="57"/>
      <c r="D794" s="57"/>
      <c r="E794" s="64"/>
      <c r="F794" s="57"/>
      <c r="G794" s="57"/>
      <c r="H794" s="57"/>
    </row>
    <row r="795" spans="1:8" s="67" customFormat="1" ht="14.5">
      <c r="A795" s="57"/>
      <c r="B795" s="57"/>
      <c r="C795" s="57"/>
      <c r="D795" s="57"/>
      <c r="E795" s="64"/>
      <c r="F795" s="57"/>
      <c r="G795" s="57"/>
      <c r="H795" s="57"/>
    </row>
    <row r="796" spans="1:8" s="67" customFormat="1" ht="14.5">
      <c r="A796" s="57"/>
      <c r="B796" s="57"/>
      <c r="C796" s="57"/>
      <c r="D796" s="57"/>
      <c r="E796" s="64"/>
      <c r="F796" s="57"/>
      <c r="G796" s="57"/>
      <c r="H796" s="57"/>
    </row>
    <row r="797" spans="1:8" s="67" customFormat="1" ht="14.5">
      <c r="A797" s="57"/>
      <c r="B797" s="57"/>
      <c r="C797" s="57"/>
      <c r="D797" s="57"/>
      <c r="E797" s="64"/>
      <c r="F797" s="57"/>
      <c r="G797" s="57"/>
      <c r="H797" s="57"/>
    </row>
    <row r="798" spans="1:8" s="67" customFormat="1" ht="14.5">
      <c r="A798" s="57"/>
      <c r="B798" s="57"/>
      <c r="C798" s="57"/>
      <c r="D798" s="57"/>
      <c r="E798" s="64"/>
      <c r="F798" s="57"/>
      <c r="G798" s="57"/>
      <c r="H798" s="57"/>
    </row>
    <row r="799" spans="1:8" s="67" customFormat="1" ht="14.5">
      <c r="A799" s="57"/>
      <c r="B799" s="57"/>
      <c r="C799" s="57"/>
      <c r="D799" s="57"/>
      <c r="E799" s="64"/>
      <c r="F799" s="57"/>
      <c r="G799" s="57"/>
      <c r="H799" s="57"/>
    </row>
    <row r="800" spans="1:8" s="67" customFormat="1" ht="14.5">
      <c r="A800" s="57"/>
      <c r="B800" s="57"/>
      <c r="C800" s="57"/>
      <c r="D800" s="57"/>
      <c r="E800" s="64"/>
      <c r="F800" s="57"/>
      <c r="G800" s="57"/>
      <c r="H800" s="57"/>
    </row>
    <row r="801" spans="1:8" s="67" customFormat="1" ht="14.5">
      <c r="A801" s="57"/>
      <c r="B801" s="57"/>
      <c r="C801" s="57"/>
      <c r="D801" s="57"/>
      <c r="E801" s="64"/>
      <c r="F801" s="57"/>
      <c r="G801" s="57"/>
      <c r="H801" s="57"/>
    </row>
    <row r="802" spans="1:8" s="67" customFormat="1" ht="14.5">
      <c r="A802" s="57"/>
      <c r="B802" s="57"/>
      <c r="C802" s="57"/>
      <c r="D802" s="57"/>
      <c r="E802" s="64"/>
      <c r="F802" s="57"/>
      <c r="G802" s="57"/>
      <c r="H802" s="57"/>
    </row>
    <row r="803" spans="1:8" s="67" customFormat="1" ht="14.5">
      <c r="A803" s="57"/>
      <c r="B803" s="57"/>
      <c r="C803" s="57"/>
      <c r="D803" s="57"/>
      <c r="E803" s="64"/>
      <c r="F803" s="57"/>
      <c r="G803" s="57"/>
      <c r="H803" s="57"/>
    </row>
    <row r="804" spans="1:8" s="67" customFormat="1" ht="14.5">
      <c r="A804" s="57"/>
      <c r="B804" s="57"/>
      <c r="C804" s="57"/>
      <c r="D804" s="57"/>
      <c r="E804" s="64"/>
      <c r="F804" s="57"/>
      <c r="G804" s="57"/>
      <c r="H804" s="57"/>
    </row>
    <row r="805" spans="1:8" s="67" customFormat="1" ht="14.5">
      <c r="A805" s="57"/>
      <c r="B805" s="57"/>
      <c r="C805" s="57"/>
      <c r="D805" s="57"/>
      <c r="E805" s="64"/>
      <c r="F805" s="57"/>
      <c r="G805" s="57"/>
      <c r="H805" s="57"/>
    </row>
    <row r="806" spans="1:8" s="67" customFormat="1" ht="14.5">
      <c r="A806" s="57"/>
      <c r="B806" s="57"/>
      <c r="C806" s="57"/>
      <c r="D806" s="57"/>
      <c r="E806" s="64"/>
      <c r="F806" s="57"/>
      <c r="G806" s="57"/>
      <c r="H806" s="57"/>
    </row>
    <row r="807" spans="1:8" s="67" customFormat="1" ht="14.5">
      <c r="A807" s="57"/>
      <c r="B807" s="57"/>
      <c r="C807" s="57"/>
      <c r="D807" s="57"/>
      <c r="E807" s="64"/>
      <c r="F807" s="57"/>
      <c r="G807" s="57"/>
      <c r="H807" s="57"/>
    </row>
    <row r="808" spans="1:8" s="67" customFormat="1" ht="14.5">
      <c r="A808" s="57"/>
      <c r="B808" s="57"/>
      <c r="C808" s="57"/>
      <c r="D808" s="57"/>
      <c r="E808" s="64"/>
      <c r="F808" s="57"/>
      <c r="G808" s="57"/>
      <c r="H808" s="57"/>
    </row>
    <row r="809" spans="1:8" s="67" customFormat="1" ht="14.5">
      <c r="A809" s="57"/>
      <c r="B809" s="57"/>
      <c r="C809" s="57"/>
      <c r="D809" s="57"/>
      <c r="E809" s="64"/>
      <c r="F809" s="57"/>
      <c r="G809" s="57"/>
      <c r="H809" s="57"/>
    </row>
    <row r="810" spans="1:8" s="67" customFormat="1" ht="14.5">
      <c r="A810" s="57"/>
      <c r="B810" s="57"/>
      <c r="C810" s="57"/>
      <c r="D810" s="57"/>
      <c r="E810" s="64"/>
      <c r="F810" s="57"/>
      <c r="G810" s="57"/>
      <c r="H810" s="57"/>
    </row>
    <row r="811" spans="1:8" s="67" customFormat="1" ht="14.5">
      <c r="A811" s="57"/>
      <c r="B811" s="57"/>
      <c r="C811" s="57"/>
      <c r="D811" s="57"/>
      <c r="E811" s="64"/>
      <c r="F811" s="57"/>
      <c r="G811" s="57"/>
      <c r="H811" s="57"/>
    </row>
    <row r="812" spans="1:8" s="67" customFormat="1" ht="14.5">
      <c r="A812" s="57"/>
      <c r="B812" s="57"/>
      <c r="C812" s="57"/>
      <c r="D812" s="57"/>
      <c r="E812" s="64"/>
      <c r="F812" s="57"/>
      <c r="G812" s="57"/>
      <c r="H812" s="57"/>
    </row>
    <row r="813" spans="1:8" s="67" customFormat="1" ht="14.5">
      <c r="A813" s="57"/>
      <c r="B813" s="57"/>
      <c r="C813" s="57"/>
      <c r="D813" s="57"/>
      <c r="E813" s="64"/>
      <c r="F813" s="57"/>
      <c r="G813" s="57"/>
      <c r="H813" s="57"/>
    </row>
    <row r="814" spans="1:8" s="67" customFormat="1" ht="14.5">
      <c r="A814" s="57"/>
      <c r="B814" s="57"/>
      <c r="C814" s="57"/>
      <c r="D814" s="57"/>
      <c r="E814" s="64"/>
      <c r="F814" s="57"/>
      <c r="G814" s="57"/>
      <c r="H814" s="57"/>
    </row>
    <row r="815" spans="1:8" s="67" customFormat="1" ht="14.5">
      <c r="A815" s="57"/>
      <c r="B815" s="57"/>
      <c r="C815" s="57"/>
      <c r="D815" s="57"/>
      <c r="E815" s="64"/>
      <c r="F815" s="57"/>
      <c r="G815" s="57"/>
      <c r="H815" s="57"/>
    </row>
    <row r="816" spans="1:8" s="67" customFormat="1" ht="14.5">
      <c r="A816" s="57"/>
      <c r="B816" s="57"/>
      <c r="C816" s="57"/>
      <c r="D816" s="57"/>
      <c r="E816" s="64"/>
      <c r="F816" s="57"/>
      <c r="G816" s="57"/>
      <c r="H816" s="57"/>
    </row>
    <row r="817" spans="1:8" s="67" customFormat="1" ht="14.5">
      <c r="A817" s="57"/>
      <c r="B817" s="57"/>
      <c r="C817" s="57"/>
      <c r="D817" s="57"/>
      <c r="E817" s="64"/>
      <c r="F817" s="57"/>
      <c r="G817" s="57"/>
      <c r="H817" s="57"/>
    </row>
    <row r="818" spans="1:8" s="67" customFormat="1" ht="14.5">
      <c r="A818" s="57"/>
      <c r="B818" s="57"/>
      <c r="C818" s="57"/>
      <c r="D818" s="57"/>
      <c r="E818" s="64"/>
      <c r="F818" s="57"/>
      <c r="G818" s="57"/>
      <c r="H818" s="57"/>
    </row>
    <row r="819" spans="1:8" s="67" customFormat="1" ht="14.5">
      <c r="A819" s="57"/>
      <c r="B819" s="57"/>
      <c r="C819" s="57"/>
      <c r="D819" s="57"/>
      <c r="E819" s="64"/>
      <c r="F819" s="57"/>
      <c r="G819" s="57"/>
      <c r="H819" s="57"/>
    </row>
    <row r="820" spans="1:8" s="67" customFormat="1" ht="14.5">
      <c r="A820" s="57"/>
      <c r="B820" s="57"/>
      <c r="C820" s="57"/>
      <c r="D820" s="57"/>
      <c r="E820" s="64"/>
      <c r="F820" s="57"/>
      <c r="G820" s="57"/>
      <c r="H820" s="57"/>
    </row>
    <row r="821" spans="1:8" s="67" customFormat="1" ht="14.5">
      <c r="A821" s="57"/>
      <c r="B821" s="57"/>
      <c r="C821" s="57"/>
      <c r="D821" s="57"/>
      <c r="E821" s="64"/>
      <c r="F821" s="57"/>
      <c r="G821" s="57"/>
      <c r="H821" s="57"/>
    </row>
    <row r="822" spans="1:8" s="67" customFormat="1" ht="14.5">
      <c r="A822" s="57"/>
      <c r="B822" s="57"/>
      <c r="C822" s="57"/>
      <c r="D822" s="57"/>
      <c r="E822" s="64"/>
      <c r="F822" s="57"/>
      <c r="G822" s="57"/>
      <c r="H822" s="57"/>
    </row>
    <row r="823" spans="1:8" s="67" customFormat="1" ht="14.5">
      <c r="A823" s="57"/>
      <c r="B823" s="57"/>
      <c r="C823" s="57"/>
      <c r="D823" s="57"/>
      <c r="E823" s="64"/>
      <c r="F823" s="57"/>
      <c r="G823" s="57"/>
      <c r="H823" s="57"/>
    </row>
    <row r="824" spans="1:8" s="67" customFormat="1" ht="14.5">
      <c r="A824" s="57"/>
      <c r="B824" s="57"/>
      <c r="C824" s="57"/>
      <c r="D824" s="57"/>
      <c r="E824" s="64"/>
      <c r="F824" s="57"/>
      <c r="G824" s="57"/>
      <c r="H824" s="57"/>
    </row>
    <row r="825" spans="1:8" s="67" customFormat="1" ht="14.5">
      <c r="A825" s="57"/>
      <c r="B825" s="57"/>
      <c r="C825" s="57"/>
      <c r="D825" s="57"/>
      <c r="E825" s="64"/>
      <c r="F825" s="57"/>
      <c r="G825" s="57"/>
      <c r="H825" s="57"/>
    </row>
    <row r="826" spans="1:8" s="67" customFormat="1" ht="14.5">
      <c r="A826" s="57"/>
      <c r="B826" s="57"/>
      <c r="C826" s="57"/>
      <c r="D826" s="57"/>
      <c r="E826" s="64"/>
      <c r="F826" s="57"/>
      <c r="G826" s="57"/>
      <c r="H826" s="57"/>
    </row>
    <row r="827" spans="1:8" s="67" customFormat="1" ht="14.5">
      <c r="A827" s="57"/>
      <c r="B827" s="57"/>
      <c r="C827" s="57"/>
      <c r="D827" s="57"/>
      <c r="E827" s="64"/>
      <c r="F827" s="57"/>
      <c r="G827" s="57"/>
      <c r="H827" s="57"/>
    </row>
    <row r="828" spans="1:8" s="67" customFormat="1" ht="14.5">
      <c r="A828" s="57"/>
      <c r="B828" s="57"/>
      <c r="C828" s="57"/>
      <c r="D828" s="57"/>
      <c r="E828" s="64"/>
      <c r="F828" s="57"/>
      <c r="G828" s="57"/>
      <c r="H828" s="57"/>
    </row>
    <row r="829" spans="1:8" s="67" customFormat="1" ht="14.5">
      <c r="A829" s="57"/>
      <c r="B829" s="57"/>
      <c r="C829" s="57"/>
      <c r="D829" s="57"/>
      <c r="E829" s="64"/>
      <c r="F829" s="57"/>
      <c r="G829" s="57"/>
      <c r="H829" s="57"/>
    </row>
    <row r="830" spans="1:8" s="67" customFormat="1" ht="14.5">
      <c r="A830" s="57"/>
      <c r="B830" s="57"/>
      <c r="C830" s="57"/>
      <c r="D830" s="57"/>
      <c r="E830" s="64"/>
      <c r="F830" s="57"/>
      <c r="G830" s="57"/>
      <c r="H830" s="57"/>
    </row>
    <row r="831" spans="1:8" s="67" customFormat="1" ht="14.5">
      <c r="A831" s="57"/>
      <c r="B831" s="57"/>
      <c r="C831" s="57"/>
      <c r="D831" s="57"/>
      <c r="E831" s="64"/>
      <c r="F831" s="57"/>
      <c r="G831" s="57"/>
      <c r="H831" s="57"/>
    </row>
    <row r="832" spans="1:8" s="67" customFormat="1" ht="14.5">
      <c r="A832" s="57"/>
      <c r="B832" s="57"/>
      <c r="C832" s="57"/>
      <c r="D832" s="57"/>
      <c r="E832" s="64"/>
      <c r="F832" s="57"/>
      <c r="G832" s="57"/>
      <c r="H832" s="57"/>
    </row>
    <row r="833" spans="1:8" s="67" customFormat="1" ht="14.5">
      <c r="A833" s="57"/>
      <c r="B833" s="57"/>
      <c r="C833" s="57"/>
      <c r="D833" s="57"/>
      <c r="E833" s="64"/>
      <c r="F833" s="57"/>
      <c r="G833" s="57"/>
      <c r="H833" s="57"/>
    </row>
    <row r="834" spans="1:8" s="67" customFormat="1" ht="14.5">
      <c r="A834" s="57"/>
      <c r="B834" s="57"/>
      <c r="C834" s="57"/>
      <c r="D834" s="57"/>
      <c r="E834" s="64"/>
      <c r="F834" s="57"/>
      <c r="G834" s="57"/>
      <c r="H834" s="57"/>
    </row>
    <row r="835" spans="1:8" s="67" customFormat="1" ht="14.5">
      <c r="A835" s="57"/>
      <c r="B835" s="57"/>
      <c r="C835" s="57"/>
      <c r="D835" s="57"/>
      <c r="E835" s="64"/>
      <c r="F835" s="57"/>
      <c r="G835" s="57"/>
      <c r="H835" s="57"/>
    </row>
    <row r="836" spans="1:8" s="67" customFormat="1" ht="14.5">
      <c r="A836" s="57"/>
      <c r="B836" s="57"/>
      <c r="C836" s="57"/>
      <c r="D836" s="57"/>
      <c r="E836" s="64"/>
      <c r="F836" s="57"/>
      <c r="G836" s="57"/>
      <c r="H836" s="57"/>
    </row>
    <row r="837" spans="1:8" s="67" customFormat="1" ht="14.5">
      <c r="A837" s="57"/>
      <c r="B837" s="57"/>
      <c r="C837" s="57"/>
      <c r="D837" s="57"/>
      <c r="E837" s="64"/>
      <c r="F837" s="57"/>
      <c r="G837" s="57"/>
      <c r="H837" s="57"/>
    </row>
    <row r="838" spans="1:8" s="67" customFormat="1" ht="14.5">
      <c r="A838" s="57"/>
      <c r="B838" s="57"/>
      <c r="C838" s="57"/>
      <c r="D838" s="57"/>
      <c r="E838" s="64"/>
      <c r="F838" s="57"/>
      <c r="G838" s="57"/>
      <c r="H838" s="57"/>
    </row>
    <row r="839" spans="1:8" s="67" customFormat="1" ht="14.5">
      <c r="A839" s="57"/>
      <c r="B839" s="57"/>
      <c r="C839" s="57"/>
      <c r="D839" s="57"/>
      <c r="E839" s="64"/>
      <c r="F839" s="57"/>
      <c r="G839" s="57"/>
      <c r="H839" s="57"/>
    </row>
    <row r="840" spans="1:8" s="67" customFormat="1" ht="14.5">
      <c r="A840" s="57"/>
      <c r="B840" s="57"/>
      <c r="C840" s="57"/>
      <c r="D840" s="57"/>
      <c r="E840" s="64"/>
      <c r="F840" s="57"/>
      <c r="G840" s="57"/>
      <c r="H840" s="57"/>
    </row>
    <row r="841" spans="1:8" s="67" customFormat="1" ht="14.5">
      <c r="A841" s="57"/>
      <c r="B841" s="57"/>
      <c r="C841" s="57"/>
      <c r="D841" s="57"/>
      <c r="E841" s="64"/>
      <c r="F841" s="57"/>
      <c r="G841" s="57"/>
      <c r="H841" s="57"/>
    </row>
    <row r="842" spans="1:8" s="67" customFormat="1" ht="14.5">
      <c r="A842" s="57"/>
      <c r="B842" s="57"/>
      <c r="C842" s="57"/>
      <c r="D842" s="57"/>
      <c r="E842" s="64"/>
      <c r="F842" s="57"/>
      <c r="G842" s="57"/>
      <c r="H842" s="57"/>
    </row>
    <row r="843" spans="1:8" s="67" customFormat="1" ht="14.5">
      <c r="A843" s="57"/>
      <c r="B843" s="57"/>
      <c r="C843" s="57"/>
      <c r="D843" s="57"/>
      <c r="E843" s="64"/>
      <c r="F843" s="57"/>
      <c r="G843" s="57"/>
      <c r="H843" s="57"/>
    </row>
    <row r="844" spans="1:8" s="67" customFormat="1" ht="14.5">
      <c r="A844" s="57"/>
      <c r="B844" s="57"/>
      <c r="C844" s="57"/>
      <c r="D844" s="57"/>
      <c r="E844" s="64"/>
      <c r="F844" s="57"/>
      <c r="G844" s="57"/>
      <c r="H844" s="57"/>
    </row>
    <row r="845" spans="1:8" s="67" customFormat="1" ht="14.5">
      <c r="A845" s="57"/>
      <c r="B845" s="57"/>
      <c r="C845" s="57"/>
      <c r="D845" s="57"/>
      <c r="E845" s="64"/>
      <c r="F845" s="57"/>
      <c r="G845" s="57"/>
      <c r="H845" s="57"/>
    </row>
    <row r="846" spans="1:8" s="67" customFormat="1" ht="14.5">
      <c r="A846" s="57"/>
      <c r="B846" s="57"/>
      <c r="C846" s="57"/>
      <c r="D846" s="57"/>
      <c r="E846" s="64"/>
      <c r="F846" s="57"/>
      <c r="G846" s="57"/>
      <c r="H846" s="57"/>
    </row>
    <row r="847" spans="1:8" s="67" customFormat="1" ht="14.5">
      <c r="A847" s="57"/>
      <c r="B847" s="57"/>
      <c r="C847" s="57"/>
      <c r="D847" s="57"/>
      <c r="E847" s="64"/>
      <c r="F847" s="57"/>
      <c r="G847" s="57"/>
      <c r="H847" s="57"/>
    </row>
    <row r="848" spans="1:8" s="67" customFormat="1" ht="14.5">
      <c r="A848" s="57"/>
      <c r="B848" s="57"/>
      <c r="C848" s="57"/>
      <c r="D848" s="57"/>
      <c r="E848" s="64"/>
      <c r="F848" s="57"/>
      <c r="G848" s="57"/>
      <c r="H848" s="57"/>
    </row>
    <row r="849" spans="1:8" s="67" customFormat="1" ht="14.5">
      <c r="A849" s="57"/>
      <c r="B849" s="57"/>
      <c r="C849" s="57"/>
      <c r="D849" s="57"/>
      <c r="E849" s="64"/>
      <c r="F849" s="57"/>
      <c r="G849" s="57"/>
      <c r="H849" s="57"/>
    </row>
    <row r="850" spans="1:8" s="67" customFormat="1" ht="14.5">
      <c r="A850" s="57"/>
      <c r="B850" s="57"/>
      <c r="C850" s="57"/>
      <c r="D850" s="57"/>
      <c r="E850" s="64"/>
      <c r="F850" s="57"/>
      <c r="G850" s="57"/>
      <c r="H850" s="57"/>
    </row>
    <row r="851" spans="1:8" s="67" customFormat="1" ht="14.5">
      <c r="A851" s="57"/>
      <c r="B851" s="57"/>
      <c r="C851" s="57"/>
      <c r="D851" s="57"/>
      <c r="E851" s="64"/>
      <c r="F851" s="57"/>
      <c r="G851" s="57"/>
      <c r="H851" s="57"/>
    </row>
    <row r="852" spans="1:8" s="67" customFormat="1" ht="14.5">
      <c r="A852" s="57"/>
      <c r="B852" s="57"/>
      <c r="C852" s="57"/>
      <c r="D852" s="57"/>
      <c r="E852" s="64"/>
      <c r="F852" s="57"/>
      <c r="G852" s="57"/>
      <c r="H852" s="57"/>
    </row>
    <row r="853" spans="1:8" s="67" customFormat="1" ht="14.5">
      <c r="A853" s="57"/>
      <c r="B853" s="57"/>
      <c r="C853" s="57"/>
      <c r="D853" s="57"/>
      <c r="E853" s="64"/>
      <c r="F853" s="57"/>
      <c r="G853" s="57"/>
      <c r="H853" s="57"/>
    </row>
    <row r="854" spans="1:8" s="67" customFormat="1" ht="14.5">
      <c r="A854" s="57"/>
      <c r="B854" s="57"/>
      <c r="C854" s="57"/>
      <c r="D854" s="57"/>
      <c r="E854" s="64"/>
      <c r="F854" s="57"/>
      <c r="G854" s="57"/>
      <c r="H854" s="57"/>
    </row>
    <row r="855" spans="1:8" s="67" customFormat="1" ht="14.5">
      <c r="A855" s="57"/>
      <c r="B855" s="57"/>
      <c r="C855" s="57"/>
      <c r="D855" s="57"/>
      <c r="E855" s="64"/>
      <c r="F855" s="57"/>
      <c r="G855" s="57"/>
      <c r="H855" s="57"/>
    </row>
    <row r="856" spans="1:8" s="67" customFormat="1" ht="14.5">
      <c r="A856" s="57"/>
      <c r="B856" s="57"/>
      <c r="C856" s="57"/>
      <c r="D856" s="57"/>
      <c r="E856" s="64"/>
      <c r="F856" s="57"/>
      <c r="G856" s="57"/>
      <c r="H856" s="57"/>
    </row>
    <row r="857" spans="1:8" s="67" customFormat="1" ht="14.5">
      <c r="A857" s="57"/>
      <c r="B857" s="57"/>
      <c r="C857" s="57"/>
      <c r="D857" s="57"/>
      <c r="E857" s="64"/>
      <c r="F857" s="57"/>
      <c r="G857" s="57"/>
      <c r="H857" s="57"/>
    </row>
    <row r="858" spans="1:8" s="67" customFormat="1" ht="14.5">
      <c r="A858" s="57"/>
      <c r="B858" s="57"/>
      <c r="C858" s="57"/>
      <c r="D858" s="57"/>
      <c r="E858" s="64"/>
      <c r="F858" s="57"/>
      <c r="G858" s="57"/>
      <c r="H858" s="57"/>
    </row>
    <row r="859" spans="1:8" s="67" customFormat="1" ht="14.5">
      <c r="A859" s="57"/>
      <c r="B859" s="57"/>
      <c r="C859" s="57"/>
      <c r="D859" s="57"/>
      <c r="E859" s="64"/>
      <c r="F859" s="57"/>
      <c r="G859" s="57"/>
      <c r="H859" s="57"/>
    </row>
    <row r="860" spans="1:8" s="67" customFormat="1" ht="14.5">
      <c r="A860" s="57"/>
      <c r="B860" s="57"/>
      <c r="C860" s="57"/>
      <c r="D860" s="57"/>
      <c r="E860" s="64"/>
      <c r="F860" s="57"/>
      <c r="G860" s="57"/>
      <c r="H860" s="57"/>
    </row>
    <row r="861" spans="1:8" s="67" customFormat="1" ht="14.5">
      <c r="A861" s="57"/>
      <c r="B861" s="57"/>
      <c r="C861" s="57"/>
      <c r="D861" s="57"/>
      <c r="E861" s="64"/>
      <c r="F861" s="57"/>
      <c r="G861" s="57"/>
      <c r="H861" s="57"/>
    </row>
    <row r="862" spans="1:8" s="67" customFormat="1" ht="14.5">
      <c r="A862" s="57"/>
      <c r="B862" s="57"/>
      <c r="C862" s="57"/>
      <c r="D862" s="57"/>
      <c r="E862" s="64"/>
      <c r="F862" s="57"/>
      <c r="G862" s="57"/>
      <c r="H862" s="57"/>
    </row>
    <row r="863" spans="1:8" s="67" customFormat="1" ht="14.5">
      <c r="A863" s="57"/>
      <c r="B863" s="57"/>
      <c r="C863" s="57"/>
      <c r="D863" s="57"/>
      <c r="E863" s="64"/>
      <c r="F863" s="57"/>
      <c r="G863" s="57"/>
      <c r="H863" s="57"/>
    </row>
    <row r="864" spans="1:8" s="67" customFormat="1" ht="14.5">
      <c r="A864" s="57"/>
      <c r="B864" s="57"/>
      <c r="C864" s="57"/>
      <c r="D864" s="57"/>
      <c r="E864" s="64"/>
      <c r="F864" s="57"/>
      <c r="G864" s="57"/>
      <c r="H864" s="57"/>
    </row>
    <row r="865" spans="1:8" s="67" customFormat="1" ht="14.5">
      <c r="A865" s="57"/>
      <c r="B865" s="57"/>
      <c r="C865" s="57"/>
      <c r="D865" s="57"/>
      <c r="E865" s="64"/>
      <c r="F865" s="57"/>
      <c r="G865" s="57"/>
      <c r="H865" s="57"/>
    </row>
    <row r="866" spans="1:8" s="67" customFormat="1" ht="14.5">
      <c r="A866" s="57"/>
      <c r="B866" s="57"/>
      <c r="C866" s="57"/>
      <c r="D866" s="57"/>
      <c r="E866" s="64"/>
      <c r="F866" s="57"/>
      <c r="G866" s="57"/>
      <c r="H866" s="57"/>
    </row>
    <row r="867" spans="1:8" s="67" customFormat="1" ht="14.5">
      <c r="A867" s="57"/>
      <c r="B867" s="57"/>
      <c r="C867" s="57"/>
      <c r="D867" s="57"/>
      <c r="E867" s="64"/>
      <c r="F867" s="57"/>
      <c r="G867" s="57"/>
      <c r="H867" s="57"/>
    </row>
    <row r="868" spans="1:8" s="67" customFormat="1" ht="14.5">
      <c r="A868" s="57"/>
      <c r="B868" s="57"/>
      <c r="C868" s="57"/>
      <c r="D868" s="57"/>
      <c r="E868" s="64"/>
      <c r="F868" s="57"/>
      <c r="G868" s="57"/>
      <c r="H868" s="57"/>
    </row>
    <row r="869" spans="1:8" s="67" customFormat="1" ht="14.5">
      <c r="A869" s="57"/>
      <c r="B869" s="57"/>
      <c r="C869" s="57"/>
      <c r="D869" s="57"/>
      <c r="E869" s="64"/>
      <c r="F869" s="57"/>
      <c r="G869" s="57"/>
      <c r="H869" s="57"/>
    </row>
    <row r="870" spans="1:8" s="67" customFormat="1" ht="14.5">
      <c r="A870" s="57"/>
      <c r="B870" s="57"/>
      <c r="C870" s="57"/>
      <c r="D870" s="57"/>
      <c r="E870" s="64"/>
      <c r="F870" s="57"/>
      <c r="G870" s="57"/>
      <c r="H870" s="57"/>
    </row>
    <row r="871" spans="1:8" s="67" customFormat="1" ht="14.5">
      <c r="A871" s="57"/>
      <c r="B871" s="57"/>
      <c r="C871" s="57"/>
      <c r="D871" s="57"/>
      <c r="E871" s="64"/>
      <c r="F871" s="57"/>
      <c r="G871" s="57"/>
      <c r="H871" s="57"/>
    </row>
    <row r="872" spans="1:8" s="67" customFormat="1" ht="14.5">
      <c r="A872" s="57"/>
      <c r="B872" s="57"/>
      <c r="C872" s="57"/>
      <c r="D872" s="57"/>
      <c r="E872" s="64"/>
      <c r="F872" s="57"/>
      <c r="G872" s="57"/>
      <c r="H872" s="57"/>
    </row>
    <row r="873" spans="1:8" s="67" customFormat="1" ht="14.5">
      <c r="A873" s="57"/>
      <c r="B873" s="57"/>
      <c r="C873" s="57"/>
      <c r="D873" s="57"/>
      <c r="E873" s="64"/>
      <c r="F873" s="57"/>
      <c r="G873" s="57"/>
      <c r="H873" s="57"/>
    </row>
    <row r="874" spans="1:8" s="67" customFormat="1" ht="14.5">
      <c r="A874" s="57"/>
      <c r="B874" s="57"/>
      <c r="C874" s="57"/>
      <c r="D874" s="57"/>
      <c r="E874" s="64"/>
      <c r="F874" s="57"/>
      <c r="G874" s="57"/>
      <c r="H874" s="57"/>
    </row>
    <row r="875" spans="1:8" s="67" customFormat="1" ht="14.5">
      <c r="A875" s="57"/>
      <c r="B875" s="57"/>
      <c r="C875" s="57"/>
      <c r="D875" s="57"/>
      <c r="E875" s="64"/>
      <c r="F875" s="57"/>
      <c r="G875" s="57"/>
      <c r="H875" s="57"/>
    </row>
    <row r="876" spans="1:8" s="67" customFormat="1" ht="14.5">
      <c r="A876" s="57"/>
      <c r="B876" s="57"/>
      <c r="C876" s="57"/>
      <c r="D876" s="57"/>
      <c r="E876" s="64"/>
      <c r="F876" s="57"/>
      <c r="G876" s="57"/>
      <c r="H876" s="57"/>
    </row>
    <row r="877" spans="1:8" s="67" customFormat="1" ht="14.5">
      <c r="A877" s="57"/>
      <c r="B877" s="57"/>
      <c r="C877" s="57"/>
      <c r="D877" s="57"/>
      <c r="E877" s="64"/>
      <c r="F877" s="57"/>
      <c r="G877" s="57"/>
      <c r="H877" s="57"/>
    </row>
    <row r="878" spans="1:8" s="67" customFormat="1" ht="14.5">
      <c r="A878" s="57"/>
      <c r="B878" s="57"/>
      <c r="C878" s="57"/>
      <c r="D878" s="57"/>
      <c r="E878" s="64"/>
      <c r="F878" s="57"/>
      <c r="G878" s="57"/>
      <c r="H878" s="57"/>
    </row>
    <row r="879" spans="1:8" s="67" customFormat="1" ht="14.5">
      <c r="A879" s="57"/>
      <c r="B879" s="57"/>
      <c r="C879" s="57"/>
      <c r="D879" s="57"/>
      <c r="E879" s="64"/>
      <c r="F879" s="57"/>
      <c r="G879" s="57"/>
      <c r="H879" s="57"/>
    </row>
    <row r="880" spans="1:8" s="67" customFormat="1" ht="14.5">
      <c r="A880" s="57"/>
      <c r="B880" s="57"/>
      <c r="C880" s="57"/>
      <c r="D880" s="57"/>
      <c r="E880" s="64"/>
      <c r="F880" s="57"/>
      <c r="G880" s="57"/>
      <c r="H880" s="57"/>
    </row>
    <row r="881" spans="1:8" s="67" customFormat="1" ht="14.5">
      <c r="A881" s="57"/>
      <c r="B881" s="57"/>
      <c r="C881" s="57"/>
      <c r="D881" s="57"/>
      <c r="E881" s="64"/>
      <c r="F881" s="57"/>
      <c r="G881" s="57"/>
      <c r="H881" s="57"/>
    </row>
    <row r="882" spans="1:8" s="67" customFormat="1" ht="14.5">
      <c r="A882" s="57"/>
      <c r="B882" s="57"/>
      <c r="C882" s="57"/>
      <c r="D882" s="57"/>
      <c r="E882" s="64"/>
      <c r="F882" s="57"/>
      <c r="G882" s="57"/>
      <c r="H882" s="57"/>
    </row>
    <row r="883" spans="1:8" s="67" customFormat="1" ht="14.5">
      <c r="A883" s="57"/>
      <c r="B883" s="57"/>
      <c r="C883" s="57"/>
      <c r="D883" s="57"/>
      <c r="E883" s="64"/>
      <c r="F883" s="57"/>
      <c r="G883" s="57"/>
      <c r="H883" s="57"/>
    </row>
    <row r="884" spans="1:8" s="67" customFormat="1" ht="14.5">
      <c r="A884" s="57"/>
      <c r="B884" s="57"/>
      <c r="C884" s="57"/>
      <c r="D884" s="57"/>
      <c r="E884" s="64"/>
      <c r="F884" s="57"/>
      <c r="G884" s="57"/>
      <c r="H884" s="57"/>
    </row>
    <row r="885" spans="1:8" s="67" customFormat="1" ht="14.5">
      <c r="A885" s="57"/>
      <c r="B885" s="57"/>
      <c r="C885" s="57"/>
      <c r="D885" s="57"/>
      <c r="E885" s="64"/>
      <c r="F885" s="57"/>
      <c r="G885" s="57"/>
      <c r="H885" s="57"/>
    </row>
    <row r="886" spans="1:8" s="67" customFormat="1" ht="14.5">
      <c r="A886" s="57"/>
      <c r="B886" s="57"/>
      <c r="C886" s="57"/>
      <c r="D886" s="57"/>
      <c r="E886" s="64"/>
      <c r="F886" s="57"/>
      <c r="G886" s="57"/>
      <c r="H886" s="57"/>
    </row>
    <row r="887" spans="1:8" s="67" customFormat="1" ht="14.5">
      <c r="A887" s="57"/>
      <c r="B887" s="57"/>
      <c r="C887" s="57"/>
      <c r="D887" s="57"/>
      <c r="E887" s="64"/>
      <c r="F887" s="57"/>
      <c r="G887" s="57"/>
      <c r="H887" s="57"/>
    </row>
    <row r="888" spans="1:8" s="67" customFormat="1" ht="14.5">
      <c r="A888" s="57"/>
      <c r="B888" s="57"/>
      <c r="C888" s="57"/>
      <c r="D888" s="57"/>
      <c r="E888" s="64"/>
      <c r="F888" s="57"/>
      <c r="G888" s="57"/>
      <c r="H888" s="57"/>
    </row>
    <row r="889" spans="1:8" s="67" customFormat="1" ht="14.5">
      <c r="A889" s="57"/>
      <c r="B889" s="57"/>
      <c r="C889" s="57"/>
      <c r="D889" s="57"/>
      <c r="E889" s="64"/>
      <c r="F889" s="57"/>
      <c r="G889" s="57"/>
      <c r="H889" s="57"/>
    </row>
    <row r="890" spans="1:8" s="67" customFormat="1" ht="14.5">
      <c r="A890" s="57"/>
      <c r="B890" s="57"/>
      <c r="C890" s="57"/>
      <c r="D890" s="57"/>
      <c r="E890" s="64"/>
      <c r="F890" s="57"/>
      <c r="G890" s="57"/>
      <c r="H890" s="57"/>
    </row>
    <row r="891" spans="1:8" s="67" customFormat="1" ht="14.5">
      <c r="A891" s="57"/>
      <c r="B891" s="57"/>
      <c r="C891" s="57"/>
      <c r="D891" s="57"/>
      <c r="E891" s="64"/>
      <c r="F891" s="57"/>
      <c r="G891" s="57"/>
      <c r="H891" s="57"/>
    </row>
    <row r="892" spans="1:8" s="67" customFormat="1" ht="14.5">
      <c r="A892" s="57"/>
      <c r="B892" s="57"/>
      <c r="C892" s="57"/>
      <c r="D892" s="57"/>
      <c r="E892" s="64"/>
      <c r="F892" s="57"/>
      <c r="G892" s="57"/>
      <c r="H892" s="57"/>
    </row>
    <row r="893" spans="1:8" s="67" customFormat="1" ht="14.5">
      <c r="A893" s="57"/>
      <c r="B893" s="57"/>
      <c r="C893" s="57"/>
      <c r="D893" s="57"/>
      <c r="E893" s="64"/>
      <c r="F893" s="57"/>
      <c r="G893" s="57"/>
      <c r="H893" s="57"/>
    </row>
    <row r="894" spans="1:8" s="67" customFormat="1" ht="14.5">
      <c r="A894" s="57"/>
      <c r="B894" s="57"/>
      <c r="C894" s="57"/>
      <c r="D894" s="57"/>
      <c r="E894" s="64"/>
      <c r="F894" s="57"/>
      <c r="G894" s="57"/>
      <c r="H894" s="57"/>
    </row>
    <row r="895" spans="1:8" s="67" customFormat="1" ht="14.5">
      <c r="A895" s="57"/>
      <c r="B895" s="57"/>
      <c r="C895" s="57"/>
      <c r="D895" s="57"/>
      <c r="E895" s="64"/>
      <c r="F895" s="57"/>
      <c r="G895" s="57"/>
      <c r="H895" s="57"/>
    </row>
    <row r="896" spans="1:8" s="67" customFormat="1" ht="14.5">
      <c r="A896" s="57"/>
      <c r="B896" s="57"/>
      <c r="C896" s="57"/>
      <c r="D896" s="57"/>
      <c r="E896" s="64"/>
      <c r="F896" s="57"/>
      <c r="G896" s="57"/>
      <c r="H896" s="57"/>
    </row>
    <row r="897" spans="1:8" s="67" customFormat="1" ht="14.5">
      <c r="A897" s="57"/>
      <c r="B897" s="57"/>
      <c r="C897" s="57"/>
      <c r="D897" s="57"/>
      <c r="E897" s="64"/>
      <c r="F897" s="57"/>
      <c r="G897" s="57"/>
      <c r="H897" s="57"/>
    </row>
    <row r="898" spans="1:8" s="67" customFormat="1" ht="14.5">
      <c r="A898" s="57"/>
      <c r="B898" s="57"/>
      <c r="C898" s="57"/>
      <c r="D898" s="57"/>
      <c r="E898" s="64"/>
      <c r="F898" s="57"/>
      <c r="G898" s="57"/>
      <c r="H898" s="57"/>
    </row>
    <row r="899" spans="1:8" s="67" customFormat="1" ht="14.5">
      <c r="A899" s="57"/>
      <c r="B899" s="57"/>
      <c r="C899" s="57"/>
      <c r="D899" s="57"/>
      <c r="E899" s="64"/>
      <c r="F899" s="57"/>
      <c r="G899" s="57"/>
      <c r="H899" s="57"/>
    </row>
    <row r="900" spans="1:8" s="67" customFormat="1" ht="14.5">
      <c r="A900" s="57"/>
      <c r="B900" s="57"/>
      <c r="C900" s="57"/>
      <c r="D900" s="57"/>
      <c r="E900" s="64"/>
      <c r="F900" s="57"/>
      <c r="G900" s="57"/>
      <c r="H900" s="57"/>
    </row>
    <row r="901" spans="1:8" s="67" customFormat="1" ht="14.5">
      <c r="A901" s="57"/>
      <c r="B901" s="57"/>
      <c r="C901" s="57"/>
      <c r="D901" s="57"/>
      <c r="E901" s="64"/>
      <c r="F901" s="57"/>
      <c r="G901" s="57"/>
      <c r="H901" s="57"/>
    </row>
    <row r="902" spans="1:8" s="67" customFormat="1" ht="14.5">
      <c r="A902" s="57"/>
      <c r="B902" s="57"/>
      <c r="C902" s="57"/>
      <c r="D902" s="57"/>
      <c r="E902" s="64"/>
      <c r="F902" s="57"/>
      <c r="G902" s="57"/>
      <c r="H902" s="57"/>
    </row>
    <row r="903" spans="1:8" s="67" customFormat="1" ht="14.5">
      <c r="A903" s="57"/>
      <c r="B903" s="57"/>
      <c r="C903" s="57"/>
      <c r="D903" s="57"/>
      <c r="E903" s="64"/>
      <c r="F903" s="57"/>
      <c r="G903" s="57"/>
      <c r="H903" s="57"/>
    </row>
    <row r="904" spans="1:8" s="67" customFormat="1" ht="14.5">
      <c r="A904" s="57"/>
      <c r="B904" s="57"/>
      <c r="C904" s="57"/>
      <c r="D904" s="57"/>
      <c r="E904" s="64"/>
      <c r="F904" s="57"/>
      <c r="G904" s="57"/>
      <c r="H904" s="57"/>
    </row>
    <row r="905" spans="1:8" s="67" customFormat="1" ht="14.5">
      <c r="A905" s="57"/>
      <c r="B905" s="57"/>
      <c r="C905" s="57"/>
      <c r="D905" s="57"/>
      <c r="E905" s="64"/>
      <c r="F905" s="57"/>
      <c r="G905" s="57"/>
      <c r="H905" s="57"/>
    </row>
    <row r="906" spans="1:8" s="67" customFormat="1" ht="14.5">
      <c r="A906" s="57"/>
      <c r="B906" s="57"/>
      <c r="C906" s="57"/>
      <c r="D906" s="57"/>
      <c r="E906" s="64"/>
      <c r="F906" s="57"/>
      <c r="G906" s="57"/>
      <c r="H906" s="57"/>
    </row>
    <row r="907" spans="1:8" s="67" customFormat="1" ht="14.5">
      <c r="A907" s="57"/>
      <c r="B907" s="57"/>
      <c r="C907" s="57"/>
      <c r="D907" s="57"/>
      <c r="E907" s="64"/>
      <c r="F907" s="57"/>
      <c r="G907" s="57"/>
      <c r="H907" s="57"/>
    </row>
    <row r="908" spans="1:8" s="67" customFormat="1" ht="14.5">
      <c r="A908" s="57"/>
      <c r="B908" s="57"/>
      <c r="C908" s="57"/>
      <c r="D908" s="57"/>
      <c r="E908" s="64"/>
      <c r="F908" s="57"/>
      <c r="G908" s="57"/>
      <c r="H908" s="57"/>
    </row>
    <row r="909" spans="1:8" s="67" customFormat="1" ht="14.5">
      <c r="A909" s="57"/>
      <c r="B909" s="57"/>
      <c r="C909" s="57"/>
      <c r="D909" s="57"/>
      <c r="E909" s="64"/>
      <c r="F909" s="57"/>
      <c r="G909" s="57"/>
      <c r="H909" s="57"/>
    </row>
    <row r="910" spans="1:8" s="67" customFormat="1" ht="14.5">
      <c r="A910" s="57"/>
      <c r="B910" s="57"/>
      <c r="C910" s="57"/>
      <c r="D910" s="57"/>
      <c r="E910" s="64"/>
      <c r="F910" s="57"/>
      <c r="G910" s="57"/>
      <c r="H910" s="57"/>
    </row>
    <row r="911" spans="1:8" s="67" customFormat="1" ht="14.5">
      <c r="A911" s="57"/>
      <c r="B911" s="57"/>
      <c r="C911" s="57"/>
      <c r="D911" s="57"/>
      <c r="E911" s="64"/>
      <c r="F911" s="57"/>
      <c r="G911" s="57"/>
      <c r="H911" s="57"/>
    </row>
    <row r="912" spans="1:8" s="67" customFormat="1" ht="14.5">
      <c r="A912" s="57"/>
      <c r="B912" s="57"/>
      <c r="C912" s="57"/>
      <c r="D912" s="57"/>
      <c r="E912" s="64"/>
      <c r="F912" s="57"/>
      <c r="G912" s="57"/>
      <c r="H912" s="57"/>
    </row>
    <row r="913" spans="1:8" s="67" customFormat="1" ht="14.5">
      <c r="A913" s="57"/>
      <c r="B913" s="57"/>
      <c r="C913" s="57"/>
      <c r="D913" s="57"/>
      <c r="E913" s="64"/>
      <c r="F913" s="57"/>
      <c r="G913" s="57"/>
      <c r="H913" s="57"/>
    </row>
    <row r="914" spans="1:8" s="67" customFormat="1" ht="14.5">
      <c r="A914" s="57"/>
      <c r="B914" s="57"/>
      <c r="C914" s="57"/>
      <c r="D914" s="57"/>
      <c r="E914" s="64"/>
      <c r="F914" s="57"/>
      <c r="G914" s="57"/>
      <c r="H914" s="57"/>
    </row>
    <row r="915" spans="1:8" s="67" customFormat="1" ht="14.5">
      <c r="A915" s="57"/>
      <c r="B915" s="57"/>
      <c r="C915" s="57"/>
      <c r="D915" s="57"/>
      <c r="E915" s="64"/>
      <c r="F915" s="57"/>
      <c r="G915" s="57"/>
      <c r="H915" s="57"/>
    </row>
    <row r="916" spans="1:8" s="67" customFormat="1" ht="14.5">
      <c r="A916" s="57"/>
      <c r="B916" s="57"/>
      <c r="C916" s="57"/>
      <c r="D916" s="57"/>
      <c r="E916" s="64"/>
      <c r="F916" s="57"/>
      <c r="G916" s="57"/>
      <c r="H916" s="57"/>
    </row>
    <row r="917" spans="1:8" s="67" customFormat="1" ht="14.5">
      <c r="A917" s="57"/>
      <c r="B917" s="57"/>
      <c r="C917" s="57"/>
      <c r="D917" s="57"/>
      <c r="E917" s="64"/>
      <c r="F917" s="57"/>
      <c r="G917" s="57"/>
      <c r="H917" s="57"/>
    </row>
    <row r="918" spans="1:8" s="67" customFormat="1" ht="14.5">
      <c r="A918" s="57"/>
      <c r="B918" s="57"/>
      <c r="C918" s="57"/>
      <c r="D918" s="57"/>
      <c r="E918" s="64"/>
      <c r="F918" s="57"/>
      <c r="G918" s="57"/>
      <c r="H918" s="57"/>
    </row>
    <row r="919" spans="1:8" s="67" customFormat="1" ht="14.5">
      <c r="A919" s="57"/>
      <c r="B919" s="57"/>
      <c r="C919" s="57"/>
      <c r="D919" s="57"/>
      <c r="E919" s="64"/>
      <c r="F919" s="57"/>
      <c r="G919" s="57"/>
      <c r="H919" s="57"/>
    </row>
    <row r="920" spans="1:8" s="67" customFormat="1" ht="14.5">
      <c r="A920" s="57"/>
      <c r="B920" s="57"/>
      <c r="C920" s="57"/>
      <c r="D920" s="57"/>
      <c r="E920" s="64"/>
      <c r="F920" s="57"/>
      <c r="G920" s="57"/>
      <c r="H920" s="57"/>
    </row>
    <row r="921" spans="1:8" s="67" customFormat="1" ht="14.5">
      <c r="A921" s="57"/>
      <c r="B921" s="57"/>
      <c r="C921" s="57"/>
      <c r="D921" s="57"/>
      <c r="E921" s="64"/>
      <c r="F921" s="57"/>
      <c r="G921" s="57"/>
      <c r="H921" s="57"/>
    </row>
    <row r="922" spans="1:8" s="67" customFormat="1" ht="14.5">
      <c r="A922" s="57"/>
      <c r="B922" s="57"/>
      <c r="C922" s="57"/>
      <c r="D922" s="57"/>
      <c r="E922" s="64"/>
      <c r="F922" s="57"/>
      <c r="G922" s="57"/>
      <c r="H922" s="57"/>
    </row>
    <row r="923" spans="1:8" s="67" customFormat="1" ht="14.5">
      <c r="A923" s="57"/>
      <c r="B923" s="57"/>
      <c r="C923" s="57"/>
      <c r="D923" s="57"/>
      <c r="E923" s="64"/>
      <c r="F923" s="57"/>
      <c r="G923" s="57"/>
      <c r="H923" s="57"/>
    </row>
    <row r="924" spans="1:8" s="67" customFormat="1" ht="14.5">
      <c r="A924" s="57"/>
      <c r="B924" s="57"/>
      <c r="C924" s="57"/>
      <c r="D924" s="57"/>
      <c r="E924" s="64"/>
      <c r="F924" s="57"/>
      <c r="G924" s="57"/>
      <c r="H924" s="57"/>
    </row>
    <row r="925" spans="1:8" s="67" customFormat="1" ht="14.5">
      <c r="A925" s="57"/>
      <c r="B925" s="57"/>
      <c r="C925" s="57"/>
      <c r="D925" s="57"/>
      <c r="E925" s="64"/>
      <c r="F925" s="57"/>
      <c r="G925" s="57"/>
      <c r="H925" s="57"/>
    </row>
    <row r="926" spans="1:8" s="67" customFormat="1" ht="14.5">
      <c r="A926" s="57"/>
      <c r="B926" s="57"/>
      <c r="C926" s="57"/>
      <c r="D926" s="57"/>
      <c r="E926" s="64"/>
      <c r="F926" s="57"/>
      <c r="G926" s="57"/>
      <c r="H926" s="57"/>
    </row>
    <row r="927" spans="1:8" s="67" customFormat="1" ht="14.5">
      <c r="A927" s="57"/>
      <c r="B927" s="57"/>
      <c r="C927" s="57"/>
      <c r="D927" s="57"/>
      <c r="E927" s="64"/>
      <c r="F927" s="57"/>
      <c r="G927" s="57"/>
      <c r="H927" s="57"/>
    </row>
    <row r="928" spans="1:8" s="67" customFormat="1" ht="14.5">
      <c r="A928" s="57"/>
      <c r="B928" s="57"/>
      <c r="C928" s="57"/>
      <c r="D928" s="57"/>
      <c r="E928" s="64"/>
      <c r="F928" s="57"/>
      <c r="G928" s="57"/>
      <c r="H928" s="57"/>
    </row>
    <row r="929" spans="1:8" s="67" customFormat="1" ht="14.5">
      <c r="A929" s="57"/>
      <c r="B929" s="57"/>
      <c r="C929" s="57"/>
      <c r="D929" s="57"/>
      <c r="E929" s="64"/>
      <c r="F929" s="57"/>
      <c r="G929" s="57"/>
      <c r="H929" s="57"/>
    </row>
    <row r="930" spans="1:8" s="67" customFormat="1" ht="14.5">
      <c r="A930" s="57"/>
      <c r="B930" s="57"/>
      <c r="C930" s="57"/>
      <c r="D930" s="57"/>
      <c r="E930" s="64"/>
      <c r="F930" s="57"/>
      <c r="G930" s="57"/>
      <c r="H930" s="57"/>
    </row>
    <row r="931" spans="1:8" s="67" customFormat="1" ht="14.5">
      <c r="A931" s="57"/>
      <c r="B931" s="57"/>
      <c r="C931" s="57"/>
      <c r="D931" s="57"/>
      <c r="E931" s="64"/>
      <c r="F931" s="57"/>
      <c r="G931" s="57"/>
      <c r="H931" s="57"/>
    </row>
    <row r="932" spans="1:8" s="67" customFormat="1" ht="14.5">
      <c r="A932" s="57"/>
      <c r="B932" s="57"/>
      <c r="C932" s="57"/>
      <c r="D932" s="57"/>
      <c r="E932" s="64"/>
      <c r="F932" s="57"/>
      <c r="G932" s="57"/>
      <c r="H932" s="57"/>
    </row>
    <row r="933" spans="1:8" s="67" customFormat="1" ht="14.5">
      <c r="A933" s="57"/>
      <c r="B933" s="57"/>
      <c r="C933" s="57"/>
      <c r="D933" s="57"/>
      <c r="E933" s="64"/>
      <c r="F933" s="57"/>
      <c r="G933" s="57"/>
      <c r="H933" s="57"/>
    </row>
    <row r="934" spans="1:8" s="67" customFormat="1" ht="14.5">
      <c r="A934" s="57"/>
      <c r="B934" s="57"/>
      <c r="C934" s="57"/>
      <c r="D934" s="57"/>
      <c r="E934" s="64"/>
      <c r="F934" s="57"/>
      <c r="G934" s="57"/>
      <c r="H934" s="57"/>
    </row>
    <row r="935" spans="1:8" s="67" customFormat="1" ht="14.5">
      <c r="A935" s="57"/>
      <c r="B935" s="57"/>
      <c r="C935" s="57"/>
      <c r="D935" s="57"/>
      <c r="E935" s="64"/>
      <c r="F935" s="57"/>
      <c r="G935" s="57"/>
      <c r="H935" s="57"/>
    </row>
    <row r="936" spans="1:8" s="67" customFormat="1" ht="14.5">
      <c r="A936" s="57"/>
      <c r="B936" s="57"/>
      <c r="C936" s="57"/>
      <c r="D936" s="57"/>
      <c r="E936" s="64"/>
      <c r="F936" s="57"/>
      <c r="G936" s="57"/>
      <c r="H936" s="57"/>
    </row>
    <row r="937" spans="1:8" s="67" customFormat="1" ht="14.5">
      <c r="A937" s="57"/>
      <c r="B937" s="57"/>
      <c r="C937" s="57"/>
      <c r="D937" s="57"/>
      <c r="E937" s="64"/>
      <c r="F937" s="57"/>
      <c r="G937" s="57"/>
      <c r="H937" s="57"/>
    </row>
    <row r="938" spans="1:8" s="67" customFormat="1" ht="14.5">
      <c r="A938" s="57"/>
      <c r="B938" s="57"/>
      <c r="C938" s="57"/>
      <c r="D938" s="57"/>
      <c r="E938" s="64"/>
      <c r="F938" s="57"/>
      <c r="G938" s="57"/>
      <c r="H938" s="57"/>
    </row>
    <row r="939" spans="1:8" s="67" customFormat="1" ht="14.5">
      <c r="A939" s="57"/>
      <c r="B939" s="57"/>
      <c r="C939" s="57"/>
      <c r="D939" s="57"/>
      <c r="E939" s="64"/>
      <c r="F939" s="57"/>
      <c r="G939" s="57"/>
      <c r="H939" s="57"/>
    </row>
    <row r="940" spans="1:8" s="67" customFormat="1" ht="14.5">
      <c r="A940" s="57"/>
      <c r="B940" s="57"/>
      <c r="C940" s="57"/>
      <c r="D940" s="57"/>
      <c r="E940" s="64"/>
      <c r="F940" s="57"/>
      <c r="G940" s="57"/>
      <c r="H940" s="57"/>
    </row>
    <row r="941" spans="1:8" s="67" customFormat="1" ht="14.5">
      <c r="A941" s="57"/>
      <c r="B941" s="57"/>
      <c r="C941" s="57"/>
      <c r="D941" s="57"/>
      <c r="E941" s="64"/>
      <c r="F941" s="57"/>
      <c r="G941" s="57"/>
      <c r="H941" s="57"/>
    </row>
    <row r="942" spans="1:8" s="67" customFormat="1" ht="14.5">
      <c r="A942" s="57"/>
      <c r="B942" s="57"/>
      <c r="C942" s="57"/>
      <c r="D942" s="57"/>
      <c r="E942" s="64"/>
      <c r="F942" s="57"/>
      <c r="G942" s="57"/>
      <c r="H942" s="57"/>
    </row>
    <row r="943" spans="1:8" s="67" customFormat="1" ht="14.5">
      <c r="A943" s="57"/>
      <c r="B943" s="57"/>
      <c r="C943" s="57"/>
      <c r="D943" s="57"/>
      <c r="E943" s="64"/>
      <c r="F943" s="57"/>
      <c r="G943" s="57"/>
      <c r="H943" s="57"/>
    </row>
    <row r="944" spans="1:8" s="67" customFormat="1" ht="14.5">
      <c r="A944" s="57"/>
      <c r="B944" s="57"/>
      <c r="C944" s="57"/>
      <c r="D944" s="57"/>
      <c r="E944" s="64"/>
      <c r="F944" s="57"/>
      <c r="G944" s="57"/>
      <c r="H944" s="57"/>
    </row>
    <row r="945" spans="1:8" s="67" customFormat="1" ht="14.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 sqref="A2"/>
    </sheetView>
  </sheetViews>
  <sheetFormatPr baseColWidth="10" defaultColWidth="10.81640625" defaultRowHeight="13.5"/>
  <cols>
    <col min="1" max="1" width="25.1796875" style="180" customWidth="1"/>
    <col min="2" max="2" width="69.81640625" style="180" customWidth="1"/>
    <col min="3" max="16384" width="10.8164062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12967</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12968</v>
      </c>
    </row>
    <row r="108" spans="1:2">
      <c r="A108" s="2" t="s">
        <v>942</v>
      </c>
      <c r="B108" s="2" t="s">
        <v>943</v>
      </c>
    </row>
    <row r="109" spans="1:2">
      <c r="A109" s="2" t="s">
        <v>944</v>
      </c>
      <c r="B109" s="2" t="s">
        <v>945</v>
      </c>
    </row>
    <row r="110" spans="1:2">
      <c r="A110" s="2" t="s">
        <v>946</v>
      </c>
      <c r="B110" s="2" t="s">
        <v>947</v>
      </c>
    </row>
    <row r="111" spans="1:2">
      <c r="A111" s="2" t="s">
        <v>948</v>
      </c>
      <c r="B111" s="2" t="s">
        <v>949</v>
      </c>
    </row>
    <row r="112" spans="1:2">
      <c r="A112" s="2" t="s">
        <v>950</v>
      </c>
      <c r="B112" s="2" t="s">
        <v>951</v>
      </c>
    </row>
    <row r="113" spans="1:2">
      <c r="A113" s="2" t="s">
        <v>952</v>
      </c>
      <c r="B113" s="2" t="s">
        <v>953</v>
      </c>
    </row>
    <row r="114" spans="1:2">
      <c r="A114" s="2" t="s">
        <v>954</v>
      </c>
      <c r="B114" s="2" t="s">
        <v>955</v>
      </c>
    </row>
    <row r="115" spans="1:2">
      <c r="A115" s="2" t="s">
        <v>956</v>
      </c>
      <c r="B115" s="2" t="s">
        <v>957</v>
      </c>
    </row>
    <row r="116" spans="1:2">
      <c r="A116" s="2" t="s">
        <v>958</v>
      </c>
      <c r="B116" s="2" t="s">
        <v>959</v>
      </c>
    </row>
    <row r="117" spans="1:2">
      <c r="A117" s="2" t="s">
        <v>960</v>
      </c>
      <c r="B117" s="2" t="s">
        <v>961</v>
      </c>
    </row>
    <row r="118" spans="1:2">
      <c r="A118" s="2" t="s">
        <v>962</v>
      </c>
      <c r="B118" s="2" t="s">
        <v>963</v>
      </c>
    </row>
    <row r="119" spans="1:2">
      <c r="A119" s="2" t="s">
        <v>964</v>
      </c>
      <c r="B119" s="2" t="s">
        <v>965</v>
      </c>
    </row>
    <row r="120" spans="1:2">
      <c r="A120" s="2" t="s">
        <v>966</v>
      </c>
      <c r="B120" s="2" t="s">
        <v>12969</v>
      </c>
    </row>
    <row r="121" spans="1:2">
      <c r="A121" s="2" t="s">
        <v>967</v>
      </c>
      <c r="B121" s="2" t="s">
        <v>968</v>
      </c>
    </row>
    <row r="122" spans="1:2">
      <c r="A122" s="2" t="s">
        <v>969</v>
      </c>
      <c r="B122" s="2" t="s">
        <v>970</v>
      </c>
    </row>
    <row r="123" spans="1:2">
      <c r="A123" s="2" t="s">
        <v>971</v>
      </c>
      <c r="B123" s="2" t="s">
        <v>972</v>
      </c>
    </row>
    <row r="124" spans="1:2">
      <c r="A124" s="2" t="s">
        <v>973</v>
      </c>
      <c r="B124" s="2" t="s">
        <v>974</v>
      </c>
    </row>
    <row r="125" spans="1:2">
      <c r="A125" s="2" t="s">
        <v>975</v>
      </c>
      <c r="B125" s="2" t="s">
        <v>976</v>
      </c>
    </row>
    <row r="126" spans="1:2">
      <c r="A126" s="2" t="s">
        <v>977</v>
      </c>
      <c r="B126" s="2" t="s">
        <v>978</v>
      </c>
    </row>
    <row r="127" spans="1:2">
      <c r="A127" s="2" t="s">
        <v>979</v>
      </c>
      <c r="B127" s="2" t="s">
        <v>980</v>
      </c>
    </row>
    <row r="128" spans="1:2">
      <c r="A128" s="2" t="s">
        <v>981</v>
      </c>
      <c r="B128" s="2" t="s">
        <v>982</v>
      </c>
    </row>
    <row r="129" spans="1:2">
      <c r="A129" s="2" t="s">
        <v>983</v>
      </c>
      <c r="B129" s="2" t="s">
        <v>984</v>
      </c>
    </row>
    <row r="130" spans="1:2">
      <c r="A130" s="2" t="s">
        <v>985</v>
      </c>
      <c r="B130" s="2" t="s">
        <v>986</v>
      </c>
    </row>
    <row r="131" spans="1:2">
      <c r="A131" s="2" t="s">
        <v>987</v>
      </c>
      <c r="B131" s="2" t="s">
        <v>988</v>
      </c>
    </row>
    <row r="132" spans="1:2">
      <c r="A132" s="2" t="s">
        <v>989</v>
      </c>
      <c r="B132" s="2" t="s">
        <v>990</v>
      </c>
    </row>
    <row r="133" spans="1:2">
      <c r="A133" s="2" t="s">
        <v>991</v>
      </c>
      <c r="B133" s="2" t="s">
        <v>992</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12970</v>
      </c>
    </row>
    <row r="147" spans="1:2">
      <c r="A147" s="2" t="s">
        <v>1020</v>
      </c>
      <c r="B147" s="2" t="s">
        <v>1021</v>
      </c>
    </row>
    <row r="148" spans="1:2">
      <c r="A148" s="2" t="s">
        <v>1022</v>
      </c>
      <c r="B148" s="2" t="s">
        <v>1023</v>
      </c>
    </row>
    <row r="149" spans="1:2">
      <c r="A149" s="2" t="s">
        <v>1024</v>
      </c>
      <c r="B149" s="2" t="s">
        <v>1025</v>
      </c>
    </row>
    <row r="150" spans="1:2">
      <c r="A150" s="2" t="s">
        <v>1026</v>
      </c>
      <c r="B150" s="2" t="s">
        <v>1027</v>
      </c>
    </row>
    <row r="151" spans="1:2">
      <c r="A151" s="2" t="s">
        <v>1028</v>
      </c>
      <c r="B151" s="2" t="s">
        <v>1029</v>
      </c>
    </row>
    <row r="152" spans="1:2">
      <c r="A152" s="2" t="s">
        <v>1030</v>
      </c>
      <c r="B152" s="2" t="s">
        <v>1031</v>
      </c>
    </row>
    <row r="153" spans="1:2">
      <c r="A153" s="2" t="s">
        <v>1032</v>
      </c>
      <c r="B153" s="2" t="s">
        <v>1033</v>
      </c>
    </row>
    <row r="154" spans="1:2">
      <c r="A154" s="2" t="s">
        <v>1034</v>
      </c>
      <c r="B154" s="2" t="s">
        <v>1035</v>
      </c>
    </row>
    <row r="155" spans="1:2">
      <c r="A155" s="2" t="s">
        <v>1036</v>
      </c>
      <c r="B155" s="2" t="s">
        <v>1037</v>
      </c>
    </row>
    <row r="156" spans="1:2">
      <c r="A156" s="2" t="s">
        <v>1038</v>
      </c>
      <c r="B156" s="2" t="s">
        <v>1039</v>
      </c>
    </row>
    <row r="157" spans="1:2">
      <c r="A157" s="2" t="s">
        <v>1040</v>
      </c>
      <c r="B157" s="2" t="s">
        <v>1041</v>
      </c>
    </row>
    <row r="158" spans="1:2">
      <c r="A158" s="2" t="s">
        <v>1042</v>
      </c>
      <c r="B158" s="2" t="s">
        <v>12971</v>
      </c>
    </row>
    <row r="159" spans="1:2">
      <c r="A159" s="2" t="s">
        <v>1044</v>
      </c>
      <c r="B159" s="2" t="s">
        <v>1045</v>
      </c>
    </row>
    <row r="160" spans="1:2">
      <c r="A160" s="2" t="s">
        <v>1046</v>
      </c>
      <c r="B160" s="2" t="s">
        <v>1047</v>
      </c>
    </row>
    <row r="161" spans="1:2">
      <c r="A161" s="2" t="s">
        <v>1048</v>
      </c>
      <c r="B161" s="2" t="s">
        <v>1049</v>
      </c>
    </row>
    <row r="162" spans="1:2">
      <c r="A162" s="2" t="s">
        <v>1050</v>
      </c>
      <c r="B162" s="2" t="s">
        <v>1051</v>
      </c>
    </row>
    <row r="163" spans="1:2">
      <c r="A163" s="2" t="s">
        <v>1052</v>
      </c>
      <c r="B163" s="2" t="s">
        <v>1053</v>
      </c>
    </row>
    <row r="164" spans="1:2">
      <c r="A164" s="2" t="s">
        <v>1054</v>
      </c>
      <c r="B164" s="2" t="s">
        <v>1055</v>
      </c>
    </row>
    <row r="165" spans="1:2">
      <c r="A165" s="2" t="s">
        <v>1056</v>
      </c>
      <c r="B165" s="2" t="s">
        <v>1057</v>
      </c>
    </row>
    <row r="166" spans="1:2">
      <c r="A166" s="2" t="s">
        <v>993</v>
      </c>
      <c r="B166" s="2" t="s">
        <v>994</v>
      </c>
    </row>
    <row r="167" spans="1:2">
      <c r="A167" s="2" t="s">
        <v>1058</v>
      </c>
      <c r="B167" s="2" t="s">
        <v>1059</v>
      </c>
    </row>
    <row r="168" spans="1:2">
      <c r="A168" s="2" t="s">
        <v>1060</v>
      </c>
      <c r="B168" s="2" t="s">
        <v>1061</v>
      </c>
    </row>
    <row r="169" spans="1:2">
      <c r="A169" s="2" t="s">
        <v>1062</v>
      </c>
      <c r="B169" s="2" t="s">
        <v>1063</v>
      </c>
    </row>
    <row r="170" spans="1:2">
      <c r="A170" s="2" t="s">
        <v>1064</v>
      </c>
      <c r="B170" s="2" t="s">
        <v>1065</v>
      </c>
    </row>
    <row r="171" spans="1:2">
      <c r="A171" s="2" t="s">
        <v>1066</v>
      </c>
      <c r="B171" s="2" t="s">
        <v>1067</v>
      </c>
    </row>
    <row r="172" spans="1:2">
      <c r="A172" s="2" t="s">
        <v>1068</v>
      </c>
      <c r="B172" s="2" t="s">
        <v>1069</v>
      </c>
    </row>
    <row r="173" spans="1:2">
      <c r="A173" s="2" t="s">
        <v>1070</v>
      </c>
      <c r="B173" s="2" t="s">
        <v>1071</v>
      </c>
    </row>
    <row r="174" spans="1:2">
      <c r="A174" s="2" t="s">
        <v>1072</v>
      </c>
      <c r="B174" s="2" t="s">
        <v>1073</v>
      </c>
    </row>
    <row r="175" spans="1:2">
      <c r="A175" s="2" t="s">
        <v>1074</v>
      </c>
      <c r="B175" s="2" t="s">
        <v>1075</v>
      </c>
    </row>
    <row r="176" spans="1:2">
      <c r="A176" s="2" t="s">
        <v>1076</v>
      </c>
      <c r="B176" s="2" t="s">
        <v>1077</v>
      </c>
    </row>
    <row r="177" spans="1:2">
      <c r="A177" s="2" t="s">
        <v>1078</v>
      </c>
      <c r="B177" s="2" t="s">
        <v>1079</v>
      </c>
    </row>
    <row r="178" spans="1:2">
      <c r="A178" s="2" t="s">
        <v>1080</v>
      </c>
      <c r="B178" s="2" t="s">
        <v>1081</v>
      </c>
    </row>
    <row r="179" spans="1:2">
      <c r="A179" s="2" t="s">
        <v>1082</v>
      </c>
      <c r="B179" s="2" t="s">
        <v>1083</v>
      </c>
    </row>
    <row r="180" spans="1:2">
      <c r="A180" s="2" t="s">
        <v>1084</v>
      </c>
      <c r="B180" s="2" t="s">
        <v>1085</v>
      </c>
    </row>
    <row r="181" spans="1:2">
      <c r="A181" s="2" t="s">
        <v>1086</v>
      </c>
      <c r="B181" s="2" t="s">
        <v>1087</v>
      </c>
    </row>
    <row r="182" spans="1:2">
      <c r="A182" s="2" t="s">
        <v>1088</v>
      </c>
      <c r="B182" s="2" t="s">
        <v>1089</v>
      </c>
    </row>
    <row r="183" spans="1:2">
      <c r="A183" s="2" t="s">
        <v>1090</v>
      </c>
      <c r="B183" s="2" t="s">
        <v>1091</v>
      </c>
    </row>
    <row r="184" spans="1:2">
      <c r="A184" s="2" t="s">
        <v>1092</v>
      </c>
      <c r="B184" s="2" t="s">
        <v>1093</v>
      </c>
    </row>
    <row r="185" spans="1:2">
      <c r="A185" s="2" t="s">
        <v>1094</v>
      </c>
      <c r="B185" s="2" t="s">
        <v>1095</v>
      </c>
    </row>
    <row r="186" spans="1:2">
      <c r="A186" s="2" t="s">
        <v>1096</v>
      </c>
      <c r="B186" s="2" t="s">
        <v>1097</v>
      </c>
    </row>
    <row r="187" spans="1:2">
      <c r="A187" s="2" t="s">
        <v>1098</v>
      </c>
      <c r="B187" s="2" t="s">
        <v>1099</v>
      </c>
    </row>
    <row r="188" spans="1:2">
      <c r="A188" s="2" t="s">
        <v>1100</v>
      </c>
      <c r="B188" s="2" t="s">
        <v>1101</v>
      </c>
    </row>
    <row r="189" spans="1:2">
      <c r="A189" s="2" t="s">
        <v>1102</v>
      </c>
      <c r="B189" s="2" t="s">
        <v>1103</v>
      </c>
    </row>
    <row r="190" spans="1:2">
      <c r="A190" s="2" t="s">
        <v>1104</v>
      </c>
      <c r="B190" s="2" t="s">
        <v>1105</v>
      </c>
    </row>
    <row r="191" spans="1:2">
      <c r="A191" s="2" t="s">
        <v>1106</v>
      </c>
      <c r="B191" s="2" t="s">
        <v>1107</v>
      </c>
    </row>
    <row r="192" spans="1:2">
      <c r="A192" s="2" t="s">
        <v>1108</v>
      </c>
      <c r="B192" s="2" t="s">
        <v>1109</v>
      </c>
    </row>
    <row r="193" spans="1:2">
      <c r="A193" s="2" t="s">
        <v>1110</v>
      </c>
      <c r="B193" s="2" t="s">
        <v>1111</v>
      </c>
    </row>
    <row r="194" spans="1:2">
      <c r="A194" s="2" t="s">
        <v>1112</v>
      </c>
      <c r="B194" s="2" t="s">
        <v>1113</v>
      </c>
    </row>
    <row r="195" spans="1:2">
      <c r="A195" s="2" t="s">
        <v>1114</v>
      </c>
      <c r="B195" s="2" t="s">
        <v>1115</v>
      </c>
    </row>
    <row r="196" spans="1:2">
      <c r="A196" s="2" t="s">
        <v>1116</v>
      </c>
      <c r="B196" s="2" t="s">
        <v>1117</v>
      </c>
    </row>
    <row r="197" spans="1:2">
      <c r="A197" s="2" t="s">
        <v>1118</v>
      </c>
      <c r="B197" s="2" t="s">
        <v>1119</v>
      </c>
    </row>
    <row r="198" spans="1:2">
      <c r="A198" s="2" t="s">
        <v>1120</v>
      </c>
      <c r="B198" s="2" t="s">
        <v>1121</v>
      </c>
    </row>
    <row r="199" spans="1:2">
      <c r="A199" s="2" t="s">
        <v>1122</v>
      </c>
      <c r="B199" s="2" t="s">
        <v>1123</v>
      </c>
    </row>
    <row r="200" spans="1:2">
      <c r="A200" s="2" t="s">
        <v>1124</v>
      </c>
      <c r="B200" s="2" t="s">
        <v>1125</v>
      </c>
    </row>
    <row r="201" spans="1:2">
      <c r="A201" s="2" t="s">
        <v>1126</v>
      </c>
      <c r="B201" s="2" t="s">
        <v>1127</v>
      </c>
    </row>
    <row r="202" spans="1:2">
      <c r="A202" s="2" t="s">
        <v>1128</v>
      </c>
      <c r="B202" s="2" t="s">
        <v>1129</v>
      </c>
    </row>
    <row r="203" spans="1:2">
      <c r="A203" s="2" t="s">
        <v>1130</v>
      </c>
      <c r="B203" s="2" t="s">
        <v>1131</v>
      </c>
    </row>
    <row r="204" spans="1:2">
      <c r="A204" s="2" t="s">
        <v>1132</v>
      </c>
      <c r="B204" s="2" t="s">
        <v>1133</v>
      </c>
    </row>
    <row r="205" spans="1:2">
      <c r="A205" s="2" t="s">
        <v>1134</v>
      </c>
      <c r="B205" s="2" t="s">
        <v>1135</v>
      </c>
    </row>
    <row r="206" spans="1:2">
      <c r="A206" s="2" t="s">
        <v>1136</v>
      </c>
      <c r="B206" s="2" t="s">
        <v>1137</v>
      </c>
    </row>
    <row r="207" spans="1:2">
      <c r="A207" s="2" t="s">
        <v>1138</v>
      </c>
      <c r="B207" s="2" t="s">
        <v>1139</v>
      </c>
    </row>
    <row r="208" spans="1:2">
      <c r="A208" s="2" t="s">
        <v>1140</v>
      </c>
      <c r="B208" s="2" t="s">
        <v>1141</v>
      </c>
    </row>
    <row r="209" spans="1:2">
      <c r="A209" s="2" t="s">
        <v>1142</v>
      </c>
      <c r="B209" s="2" t="s">
        <v>1143</v>
      </c>
    </row>
    <row r="210" spans="1:2">
      <c r="A210" s="2" t="s">
        <v>1144</v>
      </c>
      <c r="B210" s="2" t="s">
        <v>1145</v>
      </c>
    </row>
    <row r="211" spans="1:2">
      <c r="A211" s="2" t="s">
        <v>1146</v>
      </c>
      <c r="B211" s="2" t="s">
        <v>1147</v>
      </c>
    </row>
    <row r="212" spans="1:2">
      <c r="A212" s="2" t="s">
        <v>1148</v>
      </c>
      <c r="B212" s="2" t="s">
        <v>1149</v>
      </c>
    </row>
    <row r="213" spans="1:2">
      <c r="A213" s="2" t="s">
        <v>1150</v>
      </c>
      <c r="B213" s="2" t="s">
        <v>1151</v>
      </c>
    </row>
    <row r="214" spans="1:2">
      <c r="A214" s="2" t="s">
        <v>1152</v>
      </c>
      <c r="B214" s="2" t="s">
        <v>1153</v>
      </c>
    </row>
    <row r="215" spans="1:2">
      <c r="A215" s="2" t="s">
        <v>1154</v>
      </c>
      <c r="B215" s="2" t="s">
        <v>1155</v>
      </c>
    </row>
    <row r="216" spans="1:2">
      <c r="A216" s="2" t="s">
        <v>1156</v>
      </c>
      <c r="B216" s="2" t="s">
        <v>1157</v>
      </c>
    </row>
    <row r="217" spans="1:2">
      <c r="A217" s="2" t="s">
        <v>1158</v>
      </c>
      <c r="B217" s="2" t="s">
        <v>1159</v>
      </c>
    </row>
    <row r="218" spans="1:2">
      <c r="A218" s="2" t="s">
        <v>1160</v>
      </c>
      <c r="B218" s="2" t="s">
        <v>1161</v>
      </c>
    </row>
    <row r="219" spans="1:2">
      <c r="A219" s="2" t="s">
        <v>1162</v>
      </c>
      <c r="B219" s="2" t="s">
        <v>1163</v>
      </c>
    </row>
    <row r="220" spans="1:2">
      <c r="A220" s="2" t="s">
        <v>1164</v>
      </c>
      <c r="B220" s="2" t="s">
        <v>1165</v>
      </c>
    </row>
    <row r="221" spans="1:2">
      <c r="A221" s="2" t="s">
        <v>1166</v>
      </c>
      <c r="B221" s="2" t="s">
        <v>1167</v>
      </c>
    </row>
    <row r="222" spans="1:2">
      <c r="A222" s="2" t="s">
        <v>1168</v>
      </c>
      <c r="B222" s="2" t="s">
        <v>1169</v>
      </c>
    </row>
    <row r="223" spans="1:2">
      <c r="A223" s="2" t="s">
        <v>1170</v>
      </c>
      <c r="B223" s="2" t="s">
        <v>1171</v>
      </c>
    </row>
    <row r="224" spans="1:2">
      <c r="A224" s="2" t="s">
        <v>1172</v>
      </c>
      <c r="B224" s="2" t="s">
        <v>1173</v>
      </c>
    </row>
    <row r="225" spans="1:2">
      <c r="A225" s="2" t="s">
        <v>1174</v>
      </c>
      <c r="B225" s="2" t="s">
        <v>1175</v>
      </c>
    </row>
    <row r="226" spans="1:2">
      <c r="A226" s="2" t="s">
        <v>1176</v>
      </c>
      <c r="B226" s="2" t="s">
        <v>1177</v>
      </c>
    </row>
    <row r="227" spans="1:2">
      <c r="A227" s="2" t="s">
        <v>1178</v>
      </c>
      <c r="B227" s="2" t="s">
        <v>1179</v>
      </c>
    </row>
    <row r="228" spans="1:2">
      <c r="A228" s="2" t="s">
        <v>1180</v>
      </c>
      <c r="B228" s="2" t="s">
        <v>1181</v>
      </c>
    </row>
    <row r="229" spans="1:2">
      <c r="A229" s="2" t="s">
        <v>1182</v>
      </c>
      <c r="B229" s="2" t="s">
        <v>12972</v>
      </c>
    </row>
    <row r="230" spans="1:2">
      <c r="A230" s="2" t="s">
        <v>1184</v>
      </c>
      <c r="B230" s="2" t="s">
        <v>1185</v>
      </c>
    </row>
    <row r="231" spans="1:2">
      <c r="A231" s="2" t="s">
        <v>1186</v>
      </c>
      <c r="B231" s="2" t="s">
        <v>1187</v>
      </c>
    </row>
    <row r="232" spans="1:2">
      <c r="A232" s="2" t="s">
        <v>1188</v>
      </c>
      <c r="B232" s="2" t="s">
        <v>1189</v>
      </c>
    </row>
    <row r="233" spans="1:2">
      <c r="A233" s="2" t="s">
        <v>1190</v>
      </c>
      <c r="B233" s="2" t="s">
        <v>1191</v>
      </c>
    </row>
    <row r="234" spans="1:2">
      <c r="A234" s="2" t="s">
        <v>1192</v>
      </c>
      <c r="B234" s="2" t="s">
        <v>1193</v>
      </c>
    </row>
    <row r="235" spans="1:2">
      <c r="A235" s="2" t="s">
        <v>1194</v>
      </c>
      <c r="B235" s="2" t="s">
        <v>1195</v>
      </c>
    </row>
    <row r="236" spans="1:2">
      <c r="A236" s="2" t="s">
        <v>1196</v>
      </c>
      <c r="B236" s="2" t="s">
        <v>1197</v>
      </c>
    </row>
    <row r="237" spans="1:2">
      <c r="A237" s="2" t="s">
        <v>1198</v>
      </c>
      <c r="B237" s="2" t="s">
        <v>1199</v>
      </c>
    </row>
    <row r="238" spans="1:2">
      <c r="A238" s="2" t="s">
        <v>1200</v>
      </c>
      <c r="B238" s="2" t="s">
        <v>1201</v>
      </c>
    </row>
    <row r="239" spans="1:2">
      <c r="A239" s="2" t="s">
        <v>1202</v>
      </c>
      <c r="B239" s="2" t="s">
        <v>1203</v>
      </c>
    </row>
    <row r="240" spans="1:2">
      <c r="A240" s="2" t="s">
        <v>1204</v>
      </c>
      <c r="B240" s="2" t="s">
        <v>1205</v>
      </c>
    </row>
    <row r="241" spans="1:2">
      <c r="A241" s="2" t="s">
        <v>1206</v>
      </c>
      <c r="B241" s="2" t="s">
        <v>1207</v>
      </c>
    </row>
    <row r="242" spans="1:2">
      <c r="A242" s="2" t="s">
        <v>1208</v>
      </c>
      <c r="B242" s="2" t="s">
        <v>12973</v>
      </c>
    </row>
    <row r="243" spans="1:2">
      <c r="A243" s="2" t="s">
        <v>1209</v>
      </c>
      <c r="B243" s="2" t="s">
        <v>1210</v>
      </c>
    </row>
    <row r="244" spans="1:2">
      <c r="A244" s="2" t="s">
        <v>1211</v>
      </c>
      <c r="B244" s="2" t="s">
        <v>1212</v>
      </c>
    </row>
    <row r="245" spans="1:2">
      <c r="A245" s="2" t="s">
        <v>1213</v>
      </c>
      <c r="B245" s="2" t="s">
        <v>1214</v>
      </c>
    </row>
    <row r="246" spans="1:2">
      <c r="A246" s="2" t="s">
        <v>1215</v>
      </c>
      <c r="B246" s="2" t="s">
        <v>1216</v>
      </c>
    </row>
    <row r="247" spans="1:2">
      <c r="A247" s="2" t="s">
        <v>1217</v>
      </c>
      <c r="B247" s="2" t="s">
        <v>1218</v>
      </c>
    </row>
    <row r="248" spans="1:2">
      <c r="A248" s="2" t="s">
        <v>1219</v>
      </c>
      <c r="B248" s="2" t="s">
        <v>1220</v>
      </c>
    </row>
    <row r="249" spans="1:2">
      <c r="A249" s="2" t="s">
        <v>1221</v>
      </c>
      <c r="B249" s="2" t="s">
        <v>1222</v>
      </c>
    </row>
    <row r="250" spans="1:2">
      <c r="A250" s="2" t="s">
        <v>1223</v>
      </c>
      <c r="B250" s="2" t="s">
        <v>1224</v>
      </c>
    </row>
    <row r="251" spans="1:2">
      <c r="A251" s="180" t="s">
        <v>11585</v>
      </c>
      <c r="B251" s="180" t="s">
        <v>11586</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61"/>
  <sheetViews>
    <sheetView workbookViewId="0">
      <selection activeCell="A2" sqref="A2"/>
    </sheetView>
  </sheetViews>
  <sheetFormatPr baseColWidth="10" defaultColWidth="10.81640625" defaultRowHeight="13.5"/>
  <cols>
    <col min="1" max="1" width="13.7265625" style="2" customWidth="1"/>
    <col min="2" max="2" width="31.26953125" style="2" customWidth="1"/>
    <col min="3" max="3" width="32.1796875" style="2" customWidth="1"/>
    <col min="4" max="16384" width="10.81640625" style="2"/>
  </cols>
  <sheetData>
    <row r="1" spans="1:3">
      <c r="A1" s="2" t="s">
        <v>1233</v>
      </c>
      <c r="B1" s="2" t="s">
        <v>1234</v>
      </c>
      <c r="C1" s="229" t="s">
        <v>11958</v>
      </c>
    </row>
    <row r="2" spans="1:3">
      <c r="A2" s="2" t="s">
        <v>1235</v>
      </c>
      <c r="B2" s="2" t="s">
        <v>1236</v>
      </c>
      <c r="C2" s="2" t="s">
        <v>12974</v>
      </c>
    </row>
    <row r="3" spans="1:3">
      <c r="A3" s="2" t="s">
        <v>1237</v>
      </c>
      <c r="B3" s="2" t="s">
        <v>1238</v>
      </c>
      <c r="C3" s="2" t="s">
        <v>12975</v>
      </c>
    </row>
    <row r="4" spans="1:3">
      <c r="A4" s="2" t="s">
        <v>1239</v>
      </c>
      <c r="B4" s="2" t="s">
        <v>1240</v>
      </c>
      <c r="C4" s="2" t="s">
        <v>12976</v>
      </c>
    </row>
    <row r="5" spans="1:3">
      <c r="A5" s="2" t="s">
        <v>1241</v>
      </c>
      <c r="B5" s="2" t="s">
        <v>1242</v>
      </c>
      <c r="C5" s="2" t="s">
        <v>12977</v>
      </c>
    </row>
    <row r="6" spans="1:3">
      <c r="A6" s="2" t="s">
        <v>1243</v>
      </c>
      <c r="B6" s="2" t="s">
        <v>1244</v>
      </c>
      <c r="C6" s="2" t="s">
        <v>12978</v>
      </c>
    </row>
    <row r="7" spans="1:3">
      <c r="A7" s="2" t="s">
        <v>1245</v>
      </c>
      <c r="B7" s="2" t="s">
        <v>1246</v>
      </c>
      <c r="C7" s="2" t="s">
        <v>12979</v>
      </c>
    </row>
    <row r="8" spans="1:3">
      <c r="A8" s="2" t="s">
        <v>1247</v>
      </c>
      <c r="B8" s="2" t="s">
        <v>1248</v>
      </c>
      <c r="C8" s="2" t="s">
        <v>12980</v>
      </c>
    </row>
    <row r="9" spans="1:3">
      <c r="A9" s="2" t="s">
        <v>1249</v>
      </c>
      <c r="B9" s="2" t="s">
        <v>1250</v>
      </c>
      <c r="C9" s="2" t="s">
        <v>12981</v>
      </c>
    </row>
    <row r="10" spans="1:3">
      <c r="A10" s="2" t="s">
        <v>1251</v>
      </c>
      <c r="B10" s="2" t="s">
        <v>1252</v>
      </c>
      <c r="C10" s="2" t="s">
        <v>12982</v>
      </c>
    </row>
    <row r="11" spans="1:3">
      <c r="A11" s="2" t="s">
        <v>1253</v>
      </c>
      <c r="B11" s="2" t="s">
        <v>1254</v>
      </c>
      <c r="C11" s="2" t="s">
        <v>12983</v>
      </c>
    </row>
    <row r="12" spans="1:3">
      <c r="A12" s="2" t="s">
        <v>1255</v>
      </c>
      <c r="B12" s="2" t="s">
        <v>1256</v>
      </c>
      <c r="C12" s="2" t="s">
        <v>12984</v>
      </c>
    </row>
    <row r="13" spans="1:3">
      <c r="A13" s="2" t="s">
        <v>1257</v>
      </c>
      <c r="B13" s="2" t="s">
        <v>1258</v>
      </c>
      <c r="C13" s="2" t="s">
        <v>12985</v>
      </c>
    </row>
    <row r="14" spans="1:3">
      <c r="A14" s="2" t="s">
        <v>1259</v>
      </c>
      <c r="B14" s="2" t="s">
        <v>1260</v>
      </c>
      <c r="C14" s="2" t="s">
        <v>12986</v>
      </c>
    </row>
    <row r="15" spans="1:3">
      <c r="A15" s="2" t="s">
        <v>1261</v>
      </c>
      <c r="B15" s="2" t="s">
        <v>1262</v>
      </c>
      <c r="C15" s="2" t="s">
        <v>12987</v>
      </c>
    </row>
    <row r="16" spans="1:3">
      <c r="A16" s="2" t="s">
        <v>1263</v>
      </c>
      <c r="B16" s="2" t="s">
        <v>1264</v>
      </c>
      <c r="C16" s="2" t="s">
        <v>12988</v>
      </c>
    </row>
    <row r="17" spans="1:3">
      <c r="A17" s="2" t="s">
        <v>1263</v>
      </c>
      <c r="B17" s="2" t="s">
        <v>1264</v>
      </c>
      <c r="C17" s="2" t="s">
        <v>12988</v>
      </c>
    </row>
    <row r="18" spans="1:3">
      <c r="A18" s="2" t="s">
        <v>1265</v>
      </c>
      <c r="B18" s="2" t="s">
        <v>1266</v>
      </c>
      <c r="C18" s="2" t="s">
        <v>12989</v>
      </c>
    </row>
    <row r="19" spans="1:3">
      <c r="A19" s="2" t="s">
        <v>1265</v>
      </c>
      <c r="B19" s="2" t="s">
        <v>1266</v>
      </c>
      <c r="C19" s="2" t="s">
        <v>12989</v>
      </c>
    </row>
    <row r="20" spans="1:3">
      <c r="A20" s="2" t="s">
        <v>1267</v>
      </c>
      <c r="B20" s="2" t="s">
        <v>1268</v>
      </c>
      <c r="C20" s="2" t="s">
        <v>12990</v>
      </c>
    </row>
    <row r="21" spans="1:3">
      <c r="A21" s="2" t="s">
        <v>1267</v>
      </c>
      <c r="B21" s="2" t="s">
        <v>1268</v>
      </c>
      <c r="C21" s="2" t="s">
        <v>12990</v>
      </c>
    </row>
    <row r="22" spans="1:3">
      <c r="A22" s="2" t="s">
        <v>1269</v>
      </c>
      <c r="B22" s="2" t="s">
        <v>1270</v>
      </c>
      <c r="C22" s="2" t="s">
        <v>12991</v>
      </c>
    </row>
    <row r="23" spans="1:3">
      <c r="A23" s="2" t="s">
        <v>1269</v>
      </c>
      <c r="B23" s="2" t="s">
        <v>1270</v>
      </c>
      <c r="C23" s="2" t="s">
        <v>12991</v>
      </c>
    </row>
    <row r="24" spans="1:3">
      <c r="A24" s="2" t="s">
        <v>1271</v>
      </c>
      <c r="B24" s="2" t="s">
        <v>1272</v>
      </c>
      <c r="C24" s="2" t="s">
        <v>12992</v>
      </c>
    </row>
    <row r="25" spans="1:3">
      <c r="A25" s="2" t="s">
        <v>1271</v>
      </c>
      <c r="B25" s="2" t="s">
        <v>1272</v>
      </c>
      <c r="C25" s="2" t="s">
        <v>12992</v>
      </c>
    </row>
    <row r="26" spans="1:3">
      <c r="A26" s="2" t="s">
        <v>1273</v>
      </c>
      <c r="B26" s="2" t="s">
        <v>1274</v>
      </c>
      <c r="C26" s="2" t="s">
        <v>12993</v>
      </c>
    </row>
    <row r="27" spans="1:3">
      <c r="A27" s="2" t="s">
        <v>1273</v>
      </c>
      <c r="B27" s="2" t="s">
        <v>1274</v>
      </c>
      <c r="C27" s="2" t="s">
        <v>12993</v>
      </c>
    </row>
    <row r="28" spans="1:3">
      <c r="A28" s="2" t="s">
        <v>1275</v>
      </c>
      <c r="B28" s="2" t="s">
        <v>1276</v>
      </c>
      <c r="C28" s="2" t="s">
        <v>12994</v>
      </c>
    </row>
    <row r="29" spans="1:3">
      <c r="A29" s="2" t="s">
        <v>1275</v>
      </c>
      <c r="B29" s="2" t="s">
        <v>1276</v>
      </c>
      <c r="C29" s="2" t="s">
        <v>12994</v>
      </c>
    </row>
    <row r="30" spans="1:3">
      <c r="A30" s="2" t="s">
        <v>1277</v>
      </c>
      <c r="B30" s="2" t="s">
        <v>1278</v>
      </c>
      <c r="C30" s="2" t="s">
        <v>12995</v>
      </c>
    </row>
    <row r="31" spans="1:3">
      <c r="A31" s="2" t="s">
        <v>1277</v>
      </c>
      <c r="B31" s="2" t="s">
        <v>1278</v>
      </c>
      <c r="C31" s="2" t="s">
        <v>12995</v>
      </c>
    </row>
    <row r="32" spans="1:3">
      <c r="A32" s="2" t="s">
        <v>1279</v>
      </c>
      <c r="B32" s="2" t="s">
        <v>1280</v>
      </c>
      <c r="C32" s="2" t="s">
        <v>12996</v>
      </c>
    </row>
    <row r="33" spans="1:3">
      <c r="A33" s="2" t="s">
        <v>1279</v>
      </c>
      <c r="B33" s="2" t="s">
        <v>1280</v>
      </c>
      <c r="C33" s="2" t="s">
        <v>12996</v>
      </c>
    </row>
    <row r="34" spans="1:3">
      <c r="A34" s="2" t="s">
        <v>1281</v>
      </c>
      <c r="B34" s="2" t="s">
        <v>1282</v>
      </c>
      <c r="C34" s="2" t="s">
        <v>12997</v>
      </c>
    </row>
    <row r="35" spans="1:3">
      <c r="A35" s="2" t="s">
        <v>1281</v>
      </c>
      <c r="B35" s="2" t="s">
        <v>1282</v>
      </c>
      <c r="C35" s="2" t="s">
        <v>12997</v>
      </c>
    </row>
    <row r="36" spans="1:3">
      <c r="A36" s="2" t="s">
        <v>1283</v>
      </c>
      <c r="B36" s="2" t="s">
        <v>1284</v>
      </c>
      <c r="C36" s="2" t="s">
        <v>12998</v>
      </c>
    </row>
    <row r="37" spans="1:3">
      <c r="A37" s="2" t="s">
        <v>1283</v>
      </c>
      <c r="B37" s="2" t="s">
        <v>1284</v>
      </c>
      <c r="C37" s="2" t="s">
        <v>12998</v>
      </c>
    </row>
    <row r="38" spans="1:3">
      <c r="A38" s="2" t="s">
        <v>1285</v>
      </c>
      <c r="B38" s="2" t="s">
        <v>1286</v>
      </c>
      <c r="C38" s="2" t="s">
        <v>12999</v>
      </c>
    </row>
    <row r="39" spans="1:3">
      <c r="A39" s="2" t="s">
        <v>1285</v>
      </c>
      <c r="B39" s="2" t="s">
        <v>1286</v>
      </c>
      <c r="C39" s="2" t="s">
        <v>12999</v>
      </c>
    </row>
    <row r="40" spans="1:3">
      <c r="A40" s="2" t="s">
        <v>1287</v>
      </c>
      <c r="B40" s="2" t="s">
        <v>1288</v>
      </c>
      <c r="C40" s="2" t="s">
        <v>13000</v>
      </c>
    </row>
    <row r="41" spans="1:3">
      <c r="A41" s="2" t="s">
        <v>1287</v>
      </c>
      <c r="B41" s="2" t="s">
        <v>1288</v>
      </c>
      <c r="C41" s="2" t="s">
        <v>13000</v>
      </c>
    </row>
    <row r="42" spans="1:3">
      <c r="A42" s="2" t="s">
        <v>1289</v>
      </c>
      <c r="B42" s="2" t="s">
        <v>1290</v>
      </c>
      <c r="C42" s="2" t="s">
        <v>13001</v>
      </c>
    </row>
    <row r="43" spans="1:3">
      <c r="A43" s="2" t="s">
        <v>1289</v>
      </c>
      <c r="B43" s="2" t="s">
        <v>1290</v>
      </c>
      <c r="C43" s="2" t="s">
        <v>13001</v>
      </c>
    </row>
    <row r="44" spans="1:3">
      <c r="A44" s="2" t="s">
        <v>1291</v>
      </c>
      <c r="B44" s="2" t="s">
        <v>1292</v>
      </c>
      <c r="C44" s="2" t="s">
        <v>13002</v>
      </c>
    </row>
    <row r="45" spans="1:3">
      <c r="A45" s="2" t="s">
        <v>1291</v>
      </c>
      <c r="B45" s="2" t="s">
        <v>1292</v>
      </c>
      <c r="C45" s="2" t="s">
        <v>13002</v>
      </c>
    </row>
    <row r="46" spans="1:3">
      <c r="A46" s="2" t="s">
        <v>1293</v>
      </c>
      <c r="B46" s="2" t="s">
        <v>1294</v>
      </c>
      <c r="C46" s="2" t="s">
        <v>13003</v>
      </c>
    </row>
    <row r="47" spans="1:3">
      <c r="A47" s="2" t="s">
        <v>1293</v>
      </c>
      <c r="B47" s="2" t="s">
        <v>1294</v>
      </c>
      <c r="C47" s="2" t="s">
        <v>13003</v>
      </c>
    </row>
    <row r="48" spans="1:3">
      <c r="A48" s="2" t="s">
        <v>1295</v>
      </c>
      <c r="B48" s="2" t="s">
        <v>1296</v>
      </c>
      <c r="C48" s="2" t="s">
        <v>13004</v>
      </c>
    </row>
    <row r="49" spans="1:3">
      <c r="A49" s="2" t="s">
        <v>1295</v>
      </c>
      <c r="B49" s="2" t="s">
        <v>1296</v>
      </c>
      <c r="C49" s="2" t="s">
        <v>13004</v>
      </c>
    </row>
    <row r="50" spans="1:3">
      <c r="A50" s="2" t="s">
        <v>1297</v>
      </c>
      <c r="B50" s="2" t="s">
        <v>1298</v>
      </c>
      <c r="C50" s="2" t="s">
        <v>13005</v>
      </c>
    </row>
    <row r="51" spans="1:3">
      <c r="A51" s="2" t="s">
        <v>1297</v>
      </c>
      <c r="B51" s="2" t="s">
        <v>1298</v>
      </c>
      <c r="C51" s="2" t="s">
        <v>13005</v>
      </c>
    </row>
    <row r="52" spans="1:3">
      <c r="A52" s="2" t="s">
        <v>1299</v>
      </c>
      <c r="B52" s="2" t="s">
        <v>1300</v>
      </c>
      <c r="C52" s="2" t="s">
        <v>13006</v>
      </c>
    </row>
    <row r="53" spans="1:3">
      <c r="A53" s="2" t="s">
        <v>1299</v>
      </c>
      <c r="B53" s="2" t="s">
        <v>1300</v>
      </c>
      <c r="C53" s="2" t="s">
        <v>13006</v>
      </c>
    </row>
    <row r="54" spans="1:3">
      <c r="A54" s="2" t="s">
        <v>1301</v>
      </c>
      <c r="B54" s="2" t="s">
        <v>1302</v>
      </c>
      <c r="C54" s="2" t="s">
        <v>13007</v>
      </c>
    </row>
    <row r="55" spans="1:3">
      <c r="A55" s="2" t="s">
        <v>1301</v>
      </c>
      <c r="B55" s="2" t="s">
        <v>1302</v>
      </c>
      <c r="C55" s="2" t="s">
        <v>13007</v>
      </c>
    </row>
    <row r="56" spans="1:3">
      <c r="A56" s="2" t="s">
        <v>1303</v>
      </c>
      <c r="B56" s="2" t="s">
        <v>1304</v>
      </c>
      <c r="C56" s="2" t="s">
        <v>13008</v>
      </c>
    </row>
    <row r="57" spans="1:3">
      <c r="A57" s="2" t="s">
        <v>1303</v>
      </c>
      <c r="B57" s="2" t="s">
        <v>1304</v>
      </c>
      <c r="C57" s="2" t="s">
        <v>13008</v>
      </c>
    </row>
    <row r="58" spans="1:3">
      <c r="A58" s="2" t="s">
        <v>1305</v>
      </c>
      <c r="B58" s="2" t="s">
        <v>1306</v>
      </c>
      <c r="C58" s="2" t="s">
        <v>13009</v>
      </c>
    </row>
    <row r="59" spans="1:3">
      <c r="A59" s="2" t="s">
        <v>1305</v>
      </c>
      <c r="B59" s="2" t="s">
        <v>1306</v>
      </c>
      <c r="C59" s="2" t="s">
        <v>13009</v>
      </c>
    </row>
    <row r="60" spans="1:3">
      <c r="A60" s="2" t="s">
        <v>1307</v>
      </c>
      <c r="B60" s="2" t="s">
        <v>1308</v>
      </c>
      <c r="C60" s="2" t="s">
        <v>13010</v>
      </c>
    </row>
    <row r="61" spans="1:3">
      <c r="A61" s="2" t="s">
        <v>1307</v>
      </c>
      <c r="B61" s="2" t="s">
        <v>1308</v>
      </c>
      <c r="C61" s="2" t="s">
        <v>13010</v>
      </c>
    </row>
    <row r="62" spans="1:3">
      <c r="A62" s="2" t="s">
        <v>1309</v>
      </c>
      <c r="B62" s="2" t="s">
        <v>1310</v>
      </c>
      <c r="C62" s="2" t="s">
        <v>13011</v>
      </c>
    </row>
    <row r="63" spans="1:3">
      <c r="A63" s="2" t="s">
        <v>1309</v>
      </c>
      <c r="B63" s="2" t="s">
        <v>1310</v>
      </c>
      <c r="C63" s="2" t="s">
        <v>13011</v>
      </c>
    </row>
    <row r="64" spans="1:3">
      <c r="A64" s="2" t="s">
        <v>1311</v>
      </c>
      <c r="B64" s="2" t="s">
        <v>1312</v>
      </c>
      <c r="C64" s="2" t="s">
        <v>13012</v>
      </c>
    </row>
    <row r="65" spans="1:3">
      <c r="A65" s="2" t="s">
        <v>1311</v>
      </c>
      <c r="B65" s="2" t="s">
        <v>1312</v>
      </c>
      <c r="C65" s="2" t="s">
        <v>13012</v>
      </c>
    </row>
    <row r="66" spans="1:3">
      <c r="A66" s="2" t="s">
        <v>1313</v>
      </c>
      <c r="B66" s="2" t="s">
        <v>1314</v>
      </c>
      <c r="C66" s="2" t="s">
        <v>13013</v>
      </c>
    </row>
    <row r="67" spans="1:3">
      <c r="A67" s="2" t="s">
        <v>1313</v>
      </c>
      <c r="B67" s="2" t="s">
        <v>1314</v>
      </c>
      <c r="C67" s="2" t="s">
        <v>13013</v>
      </c>
    </row>
    <row r="68" spans="1:3">
      <c r="A68" s="2" t="s">
        <v>1315</v>
      </c>
      <c r="B68" s="2" t="s">
        <v>1316</v>
      </c>
      <c r="C68" s="2" t="s">
        <v>13014</v>
      </c>
    </row>
    <row r="69" spans="1:3">
      <c r="A69" s="2" t="s">
        <v>1315</v>
      </c>
      <c r="B69" s="2" t="s">
        <v>1316</v>
      </c>
      <c r="C69" s="2" t="s">
        <v>13014</v>
      </c>
    </row>
    <row r="70" spans="1:3">
      <c r="A70" s="2" t="s">
        <v>1317</v>
      </c>
      <c r="B70" s="2" t="s">
        <v>1318</v>
      </c>
      <c r="C70" s="2" t="s">
        <v>13015</v>
      </c>
    </row>
    <row r="71" spans="1:3">
      <c r="A71" s="2" t="s">
        <v>1317</v>
      </c>
      <c r="B71" s="2" t="s">
        <v>1318</v>
      </c>
      <c r="C71" s="2" t="s">
        <v>13015</v>
      </c>
    </row>
    <row r="72" spans="1:3">
      <c r="A72" s="2" t="s">
        <v>1319</v>
      </c>
      <c r="B72" s="2" t="s">
        <v>1320</v>
      </c>
      <c r="C72" s="2" t="s">
        <v>13016</v>
      </c>
    </row>
    <row r="73" spans="1:3">
      <c r="A73" s="2" t="s">
        <v>1319</v>
      </c>
      <c r="B73" s="2" t="s">
        <v>1320</v>
      </c>
      <c r="C73" s="2" t="s">
        <v>13016</v>
      </c>
    </row>
    <row r="74" spans="1:3">
      <c r="A74" s="2" t="s">
        <v>1321</v>
      </c>
      <c r="B74" s="2" t="s">
        <v>1322</v>
      </c>
      <c r="C74" s="2" t="s">
        <v>13017</v>
      </c>
    </row>
    <row r="75" spans="1:3">
      <c r="A75" s="2" t="s">
        <v>1321</v>
      </c>
      <c r="B75" s="2" t="s">
        <v>1322</v>
      </c>
      <c r="C75" s="2" t="s">
        <v>13017</v>
      </c>
    </row>
    <row r="76" spans="1:3">
      <c r="A76" s="2" t="s">
        <v>1323</v>
      </c>
      <c r="B76" s="2" t="s">
        <v>1324</v>
      </c>
      <c r="C76" s="2" t="s">
        <v>13018</v>
      </c>
    </row>
    <row r="77" spans="1:3">
      <c r="A77" s="2" t="s">
        <v>1323</v>
      </c>
      <c r="B77" s="2" t="s">
        <v>1324</v>
      </c>
      <c r="C77" s="2" t="s">
        <v>13018</v>
      </c>
    </row>
    <row r="78" spans="1:3">
      <c r="A78" s="2" t="s">
        <v>1325</v>
      </c>
      <c r="B78" s="2" t="s">
        <v>1326</v>
      </c>
      <c r="C78" s="2" t="s">
        <v>13019</v>
      </c>
    </row>
    <row r="79" spans="1:3">
      <c r="A79" s="2" t="s">
        <v>1325</v>
      </c>
      <c r="B79" s="2" t="s">
        <v>1326</v>
      </c>
      <c r="C79" s="2" t="s">
        <v>13019</v>
      </c>
    </row>
    <row r="80" spans="1:3">
      <c r="A80" s="2" t="s">
        <v>1327</v>
      </c>
      <c r="B80" s="2" t="s">
        <v>1328</v>
      </c>
      <c r="C80" s="2" t="s">
        <v>13020</v>
      </c>
    </row>
    <row r="81" spans="1:3">
      <c r="A81" s="2" t="s">
        <v>1327</v>
      </c>
      <c r="B81" s="2" t="s">
        <v>1328</v>
      </c>
      <c r="C81" s="2" t="s">
        <v>13020</v>
      </c>
    </row>
    <row r="82" spans="1:3">
      <c r="A82" s="2" t="s">
        <v>1329</v>
      </c>
      <c r="B82" s="2" t="s">
        <v>1330</v>
      </c>
      <c r="C82" s="2" t="s">
        <v>13021</v>
      </c>
    </row>
    <row r="83" spans="1:3">
      <c r="A83" s="2" t="s">
        <v>1329</v>
      </c>
      <c r="B83" s="2" t="s">
        <v>1330</v>
      </c>
      <c r="C83" s="2" t="s">
        <v>13021</v>
      </c>
    </row>
    <row r="84" spans="1:3">
      <c r="A84" s="2" t="s">
        <v>1331</v>
      </c>
      <c r="B84" s="2" t="s">
        <v>1332</v>
      </c>
      <c r="C84" s="2" t="s">
        <v>13022</v>
      </c>
    </row>
    <row r="85" spans="1:3">
      <c r="A85" s="2" t="s">
        <v>1333</v>
      </c>
      <c r="B85" s="2" t="s">
        <v>1334</v>
      </c>
      <c r="C85" s="2" t="s">
        <v>13023</v>
      </c>
    </row>
    <row r="86" spans="1:3">
      <c r="A86" s="2" t="s">
        <v>1335</v>
      </c>
      <c r="B86" s="2" t="s">
        <v>1336</v>
      </c>
      <c r="C86" s="2" t="s">
        <v>13024</v>
      </c>
    </row>
    <row r="87" spans="1:3">
      <c r="A87" s="2" t="s">
        <v>1337</v>
      </c>
      <c r="B87" s="2" t="s">
        <v>1338</v>
      </c>
      <c r="C87" s="2" t="s">
        <v>13025</v>
      </c>
    </row>
    <row r="88" spans="1:3">
      <c r="A88" s="2" t="s">
        <v>1339</v>
      </c>
      <c r="B88" s="2" t="s">
        <v>1340</v>
      </c>
      <c r="C88" s="2" t="s">
        <v>13026</v>
      </c>
    </row>
    <row r="89" spans="1:3">
      <c r="A89" s="2" t="s">
        <v>1341</v>
      </c>
      <c r="B89" s="2" t="s">
        <v>1342</v>
      </c>
      <c r="C89" s="2" t="s">
        <v>13027</v>
      </c>
    </row>
    <row r="90" spans="1:3">
      <c r="A90" s="2" t="s">
        <v>1343</v>
      </c>
      <c r="B90" s="2" t="s">
        <v>1344</v>
      </c>
      <c r="C90" s="2" t="s">
        <v>13028</v>
      </c>
    </row>
    <row r="91" spans="1:3">
      <c r="A91" s="2" t="s">
        <v>1345</v>
      </c>
      <c r="B91" s="2" t="s">
        <v>1346</v>
      </c>
      <c r="C91" s="2" t="s">
        <v>13029</v>
      </c>
    </row>
    <row r="92" spans="1:3">
      <c r="A92" s="2" t="s">
        <v>1347</v>
      </c>
      <c r="B92" s="2" t="s">
        <v>1348</v>
      </c>
      <c r="C92" s="2" t="s">
        <v>13030</v>
      </c>
    </row>
    <row r="93" spans="1:3">
      <c r="A93" s="2" t="s">
        <v>1349</v>
      </c>
      <c r="B93" s="2" t="s">
        <v>1350</v>
      </c>
      <c r="C93" s="2" t="s">
        <v>13031</v>
      </c>
    </row>
    <row r="94" spans="1:3">
      <c r="A94" s="2" t="s">
        <v>1351</v>
      </c>
      <c r="B94" s="2" t="s">
        <v>1352</v>
      </c>
      <c r="C94" s="2" t="s">
        <v>13032</v>
      </c>
    </row>
    <row r="95" spans="1:3">
      <c r="A95" s="2" t="s">
        <v>1353</v>
      </c>
      <c r="B95" s="2" t="s">
        <v>1354</v>
      </c>
      <c r="C95" s="2" t="s">
        <v>13033</v>
      </c>
    </row>
    <row r="96" spans="1:3">
      <c r="A96" s="2" t="s">
        <v>1355</v>
      </c>
      <c r="B96" s="2" t="s">
        <v>1356</v>
      </c>
      <c r="C96" s="2" t="s">
        <v>13034</v>
      </c>
    </row>
    <row r="97" spans="1:3">
      <c r="A97" s="2" t="s">
        <v>1357</v>
      </c>
      <c r="B97" s="2" t="s">
        <v>1358</v>
      </c>
      <c r="C97" s="2" t="s">
        <v>13035</v>
      </c>
    </row>
    <row r="98" spans="1:3">
      <c r="A98" s="2" t="s">
        <v>1359</v>
      </c>
      <c r="B98" s="2" t="s">
        <v>1360</v>
      </c>
      <c r="C98" s="2" t="s">
        <v>13036</v>
      </c>
    </row>
    <row r="99" spans="1:3">
      <c r="A99" s="2" t="s">
        <v>1361</v>
      </c>
      <c r="B99" s="2" t="s">
        <v>1362</v>
      </c>
      <c r="C99" s="2" t="s">
        <v>13037</v>
      </c>
    </row>
    <row r="100" spans="1:3">
      <c r="A100" s="2" t="s">
        <v>1363</v>
      </c>
      <c r="B100" s="2" t="s">
        <v>1364</v>
      </c>
      <c r="C100" s="2" t="s">
        <v>13038</v>
      </c>
    </row>
    <row r="101" spans="1:3">
      <c r="A101" s="2" t="s">
        <v>1365</v>
      </c>
      <c r="B101" s="2" t="s">
        <v>1366</v>
      </c>
      <c r="C101" s="2" t="s">
        <v>13039</v>
      </c>
    </row>
    <row r="102" spans="1:3">
      <c r="A102" s="2" t="s">
        <v>1367</v>
      </c>
      <c r="B102" s="2" t="s">
        <v>1368</v>
      </c>
      <c r="C102" s="2" t="s">
        <v>13040</v>
      </c>
    </row>
    <row r="103" spans="1:3">
      <c r="A103" s="2" t="s">
        <v>1369</v>
      </c>
      <c r="B103" s="2" t="s">
        <v>1370</v>
      </c>
      <c r="C103" s="2" t="s">
        <v>13041</v>
      </c>
    </row>
    <row r="104" spans="1:3">
      <c r="A104" s="2" t="s">
        <v>1371</v>
      </c>
      <c r="B104" s="2" t="s">
        <v>1372</v>
      </c>
      <c r="C104" s="2" t="s">
        <v>13042</v>
      </c>
    </row>
    <row r="105" spans="1:3">
      <c r="A105" s="2" t="s">
        <v>1373</v>
      </c>
      <c r="B105" s="2" t="s">
        <v>1374</v>
      </c>
      <c r="C105" s="2" t="s">
        <v>13043</v>
      </c>
    </row>
    <row r="106" spans="1:3">
      <c r="A106" s="2" t="s">
        <v>1375</v>
      </c>
      <c r="B106" s="2" t="s">
        <v>1376</v>
      </c>
      <c r="C106" s="2" t="s">
        <v>13044</v>
      </c>
    </row>
    <row r="107" spans="1:3">
      <c r="A107" s="2" t="s">
        <v>1377</v>
      </c>
      <c r="B107" s="2" t="s">
        <v>1378</v>
      </c>
      <c r="C107" s="2" t="s">
        <v>13045</v>
      </c>
    </row>
    <row r="108" spans="1:3">
      <c r="A108" s="2" t="s">
        <v>1379</v>
      </c>
      <c r="B108" s="2" t="s">
        <v>1380</v>
      </c>
      <c r="C108" s="2" t="s">
        <v>13046</v>
      </c>
    </row>
    <row r="109" spans="1:3">
      <c r="A109" s="2" t="s">
        <v>1381</v>
      </c>
      <c r="B109" s="2" t="s">
        <v>1382</v>
      </c>
      <c r="C109" s="2" t="s">
        <v>13047</v>
      </c>
    </row>
    <row r="110" spans="1:3">
      <c r="A110" s="2" t="s">
        <v>1383</v>
      </c>
      <c r="B110" s="2" t="s">
        <v>1384</v>
      </c>
      <c r="C110" s="2" t="s">
        <v>13048</v>
      </c>
    </row>
    <row r="111" spans="1:3">
      <c r="A111" s="2" t="s">
        <v>1385</v>
      </c>
      <c r="B111" s="2" t="s">
        <v>1386</v>
      </c>
      <c r="C111" s="2" t="s">
        <v>13049</v>
      </c>
    </row>
    <row r="112" spans="1:3">
      <c r="A112" s="2" t="s">
        <v>1387</v>
      </c>
      <c r="B112" s="2" t="s">
        <v>1388</v>
      </c>
      <c r="C112" s="2" t="s">
        <v>13050</v>
      </c>
    </row>
    <row r="113" spans="1:3">
      <c r="A113" s="2" t="s">
        <v>1389</v>
      </c>
      <c r="B113" s="2" t="s">
        <v>1390</v>
      </c>
      <c r="C113" s="2" t="s">
        <v>13051</v>
      </c>
    </row>
    <row r="114" spans="1:3">
      <c r="A114" s="2" t="s">
        <v>1391</v>
      </c>
      <c r="B114" s="2" t="s">
        <v>1392</v>
      </c>
      <c r="C114" s="2" t="s">
        <v>13052</v>
      </c>
    </row>
    <row r="115" spans="1:3">
      <c r="A115" s="2" t="s">
        <v>1393</v>
      </c>
      <c r="B115" s="2" t="s">
        <v>1394</v>
      </c>
      <c r="C115" s="2" t="s">
        <v>13053</v>
      </c>
    </row>
    <row r="116" spans="1:3">
      <c r="A116" s="2" t="s">
        <v>1395</v>
      </c>
      <c r="B116" s="2" t="s">
        <v>1396</v>
      </c>
      <c r="C116" s="2" t="s">
        <v>13054</v>
      </c>
    </row>
    <row r="117" spans="1:3">
      <c r="A117" s="2" t="s">
        <v>1397</v>
      </c>
      <c r="B117" s="2" t="s">
        <v>1398</v>
      </c>
      <c r="C117" s="2" t="s">
        <v>13055</v>
      </c>
    </row>
    <row r="118" spans="1:3">
      <c r="A118" s="2" t="s">
        <v>1399</v>
      </c>
      <c r="B118" s="2" t="s">
        <v>1400</v>
      </c>
      <c r="C118" s="2" t="s">
        <v>13056</v>
      </c>
    </row>
    <row r="119" spans="1:3">
      <c r="A119" s="2" t="s">
        <v>1401</v>
      </c>
      <c r="B119" s="2" t="s">
        <v>13057</v>
      </c>
      <c r="C119" s="2" t="s">
        <v>13058</v>
      </c>
    </row>
    <row r="120" spans="1:3">
      <c r="A120" s="2" t="s">
        <v>1402</v>
      </c>
      <c r="B120" s="2" t="s">
        <v>1403</v>
      </c>
      <c r="C120" s="2" t="s">
        <v>13059</v>
      </c>
    </row>
    <row r="121" spans="1:3">
      <c r="A121" s="2" t="s">
        <v>1404</v>
      </c>
      <c r="B121" s="2" t="s">
        <v>13060</v>
      </c>
      <c r="C121" s="2" t="s">
        <v>13061</v>
      </c>
    </row>
    <row r="122" spans="1:3">
      <c r="A122" s="2" t="s">
        <v>1405</v>
      </c>
      <c r="B122" s="2" t="s">
        <v>13062</v>
      </c>
      <c r="C122" s="2" t="s">
        <v>13063</v>
      </c>
    </row>
    <row r="123" spans="1:3">
      <c r="A123" s="2" t="s">
        <v>1406</v>
      </c>
      <c r="B123" s="2" t="s">
        <v>1407</v>
      </c>
      <c r="C123" s="2" t="s">
        <v>13064</v>
      </c>
    </row>
    <row r="124" spans="1:3">
      <c r="A124" s="2" t="s">
        <v>1408</v>
      </c>
      <c r="B124" s="2" t="s">
        <v>1409</v>
      </c>
      <c r="C124" s="2" t="s">
        <v>13065</v>
      </c>
    </row>
    <row r="125" spans="1:3">
      <c r="A125" s="2" t="s">
        <v>1410</v>
      </c>
      <c r="B125" s="2" t="s">
        <v>13066</v>
      </c>
      <c r="C125" s="2" t="s">
        <v>13067</v>
      </c>
    </row>
    <row r="126" spans="1:3">
      <c r="A126" s="2" t="s">
        <v>1411</v>
      </c>
      <c r="B126" s="2" t="s">
        <v>13068</v>
      </c>
      <c r="C126" s="2" t="s">
        <v>13069</v>
      </c>
    </row>
    <row r="127" spans="1:3">
      <c r="A127" s="2" t="s">
        <v>1412</v>
      </c>
      <c r="B127" s="2" t="s">
        <v>1413</v>
      </c>
      <c r="C127" s="2" t="s">
        <v>13070</v>
      </c>
    </row>
    <row r="128" spans="1:3">
      <c r="A128" s="2" t="s">
        <v>1414</v>
      </c>
      <c r="B128" s="2" t="s">
        <v>1415</v>
      </c>
      <c r="C128" s="2" t="s">
        <v>13071</v>
      </c>
    </row>
    <row r="129" spans="1:3">
      <c r="A129" s="2" t="s">
        <v>1416</v>
      </c>
      <c r="B129" s="2" t="s">
        <v>1417</v>
      </c>
      <c r="C129" s="2" t="s">
        <v>13072</v>
      </c>
    </row>
    <row r="130" spans="1:3">
      <c r="A130" s="2" t="s">
        <v>1418</v>
      </c>
      <c r="B130" s="2" t="s">
        <v>1419</v>
      </c>
      <c r="C130" s="2" t="s">
        <v>13073</v>
      </c>
    </row>
    <row r="131" spans="1:3">
      <c r="A131" s="2" t="s">
        <v>1420</v>
      </c>
      <c r="B131" s="2" t="s">
        <v>1421</v>
      </c>
      <c r="C131" s="2" t="s">
        <v>13074</v>
      </c>
    </row>
    <row r="132" spans="1:3">
      <c r="A132" s="2" t="s">
        <v>1422</v>
      </c>
      <c r="B132" s="2" t="s">
        <v>1423</v>
      </c>
      <c r="C132" s="2" t="s">
        <v>13075</v>
      </c>
    </row>
    <row r="133" spans="1:3">
      <c r="A133" s="2" t="s">
        <v>1424</v>
      </c>
      <c r="B133" s="2" t="s">
        <v>1425</v>
      </c>
      <c r="C133" s="2" t="s">
        <v>13076</v>
      </c>
    </row>
    <row r="134" spans="1:3">
      <c r="A134" s="2" t="s">
        <v>1426</v>
      </c>
      <c r="B134" s="2" t="s">
        <v>1427</v>
      </c>
      <c r="C134" s="2" t="s">
        <v>13077</v>
      </c>
    </row>
    <row r="135" spans="1:3">
      <c r="A135" s="2" t="s">
        <v>1428</v>
      </c>
      <c r="B135" s="2" t="s">
        <v>1429</v>
      </c>
      <c r="C135" s="2" t="s">
        <v>13078</v>
      </c>
    </row>
    <row r="136" spans="1:3">
      <c r="A136" s="2" t="s">
        <v>1430</v>
      </c>
      <c r="B136" s="2" t="s">
        <v>1431</v>
      </c>
      <c r="C136" s="2" t="s">
        <v>13079</v>
      </c>
    </row>
    <row r="137" spans="1:3">
      <c r="A137" s="2" t="s">
        <v>1432</v>
      </c>
      <c r="B137" s="2" t="s">
        <v>1433</v>
      </c>
      <c r="C137" s="2" t="s">
        <v>13080</v>
      </c>
    </row>
    <row r="138" spans="1:3">
      <c r="A138" s="2" t="s">
        <v>1434</v>
      </c>
      <c r="B138" s="2" t="s">
        <v>1435</v>
      </c>
      <c r="C138" s="2" t="s">
        <v>13081</v>
      </c>
    </row>
    <row r="139" spans="1:3">
      <c r="A139" s="2" t="s">
        <v>1436</v>
      </c>
      <c r="B139" s="2" t="s">
        <v>1437</v>
      </c>
      <c r="C139" s="2" t="s">
        <v>13082</v>
      </c>
    </row>
    <row r="140" spans="1:3">
      <c r="A140" s="2" t="s">
        <v>1438</v>
      </c>
      <c r="B140" s="2" t="s">
        <v>1439</v>
      </c>
      <c r="C140" s="2" t="s">
        <v>13083</v>
      </c>
    </row>
    <row r="141" spans="1:3">
      <c r="A141" s="2" t="s">
        <v>1440</v>
      </c>
      <c r="B141" s="2" t="s">
        <v>1441</v>
      </c>
      <c r="C141" s="2" t="s">
        <v>13084</v>
      </c>
    </row>
    <row r="142" spans="1:3">
      <c r="A142" s="2" t="s">
        <v>1442</v>
      </c>
      <c r="B142" s="2" t="s">
        <v>1443</v>
      </c>
      <c r="C142" s="2" t="s">
        <v>13085</v>
      </c>
    </row>
    <row r="143" spans="1:3">
      <c r="A143" s="2" t="s">
        <v>1444</v>
      </c>
      <c r="B143" s="2" t="s">
        <v>1445</v>
      </c>
      <c r="C143" s="2" t="s">
        <v>13086</v>
      </c>
    </row>
    <row r="144" spans="1:3">
      <c r="A144" s="2" t="s">
        <v>1446</v>
      </c>
      <c r="B144" s="2" t="s">
        <v>1447</v>
      </c>
      <c r="C144" s="2" t="s">
        <v>13087</v>
      </c>
    </row>
    <row r="145" spans="1:3">
      <c r="A145" s="2" t="s">
        <v>1448</v>
      </c>
      <c r="B145" s="2" t="s">
        <v>1449</v>
      </c>
      <c r="C145" s="2" t="s">
        <v>13088</v>
      </c>
    </row>
    <row r="146" spans="1:3">
      <c r="A146" s="2" t="s">
        <v>1450</v>
      </c>
      <c r="B146" s="2" t="s">
        <v>1451</v>
      </c>
      <c r="C146" s="2" t="s">
        <v>13089</v>
      </c>
    </row>
    <row r="147" spans="1:3">
      <c r="A147" s="2" t="s">
        <v>1452</v>
      </c>
      <c r="B147" s="2" t="s">
        <v>1453</v>
      </c>
      <c r="C147" s="2" t="s">
        <v>13090</v>
      </c>
    </row>
    <row r="148" spans="1:3">
      <c r="A148" s="2" t="s">
        <v>1454</v>
      </c>
      <c r="B148" s="2" t="s">
        <v>1455</v>
      </c>
      <c r="C148" s="2" t="s">
        <v>13091</v>
      </c>
    </row>
    <row r="149" spans="1:3">
      <c r="A149" s="2" t="s">
        <v>1456</v>
      </c>
      <c r="B149" s="2" t="s">
        <v>1457</v>
      </c>
      <c r="C149" s="2" t="s">
        <v>13092</v>
      </c>
    </row>
    <row r="150" spans="1:3">
      <c r="A150" s="2" t="s">
        <v>1458</v>
      </c>
      <c r="B150" s="2" t="s">
        <v>1459</v>
      </c>
      <c r="C150" s="2" t="s">
        <v>13093</v>
      </c>
    </row>
    <row r="151" spans="1:3">
      <c r="A151" s="2" t="s">
        <v>1460</v>
      </c>
      <c r="B151" s="2" t="s">
        <v>1461</v>
      </c>
      <c r="C151" s="2" t="s">
        <v>13094</v>
      </c>
    </row>
    <row r="152" spans="1:3">
      <c r="A152" s="2" t="s">
        <v>1462</v>
      </c>
      <c r="B152" s="2" t="s">
        <v>1463</v>
      </c>
      <c r="C152" s="2" t="s">
        <v>13095</v>
      </c>
    </row>
    <row r="153" spans="1:3">
      <c r="A153" s="2" t="s">
        <v>1464</v>
      </c>
      <c r="B153" s="2" t="s">
        <v>1465</v>
      </c>
      <c r="C153" s="2" t="s">
        <v>13096</v>
      </c>
    </row>
    <row r="154" spans="1:3">
      <c r="A154" s="2" t="s">
        <v>1466</v>
      </c>
      <c r="B154" s="2" t="s">
        <v>1467</v>
      </c>
      <c r="C154" s="2" t="s">
        <v>13097</v>
      </c>
    </row>
    <row r="155" spans="1:3">
      <c r="A155" s="2" t="s">
        <v>1468</v>
      </c>
      <c r="B155" s="2" t="s">
        <v>1469</v>
      </c>
      <c r="C155" s="2" t="s">
        <v>13098</v>
      </c>
    </row>
    <row r="156" spans="1:3">
      <c r="A156" s="2" t="s">
        <v>1470</v>
      </c>
      <c r="B156" s="2" t="s">
        <v>1471</v>
      </c>
      <c r="C156" s="2" t="s">
        <v>13099</v>
      </c>
    </row>
    <row r="157" spans="1:3">
      <c r="A157" s="2" t="s">
        <v>1472</v>
      </c>
      <c r="B157" s="2" t="s">
        <v>1473</v>
      </c>
      <c r="C157" s="2" t="s">
        <v>13100</v>
      </c>
    </row>
    <row r="158" spans="1:3">
      <c r="A158" s="2" t="s">
        <v>1474</v>
      </c>
      <c r="B158" s="2" t="s">
        <v>1475</v>
      </c>
      <c r="C158" s="2" t="s">
        <v>13101</v>
      </c>
    </row>
    <row r="159" spans="1:3">
      <c r="A159" s="2" t="s">
        <v>1476</v>
      </c>
      <c r="B159" s="2" t="s">
        <v>1477</v>
      </c>
      <c r="C159" s="2" t="s">
        <v>13102</v>
      </c>
    </row>
    <row r="160" spans="1:3">
      <c r="A160" s="2" t="s">
        <v>1478</v>
      </c>
      <c r="B160" s="2" t="s">
        <v>1479</v>
      </c>
      <c r="C160" s="2" t="s">
        <v>13103</v>
      </c>
    </row>
    <row r="161" spans="1:3">
      <c r="A161" s="2" t="s">
        <v>1480</v>
      </c>
      <c r="B161" s="2" t="s">
        <v>1481</v>
      </c>
      <c r="C161" s="2" t="s">
        <v>13104</v>
      </c>
    </row>
    <row r="162" spans="1:3">
      <c r="A162" s="2" t="s">
        <v>1482</v>
      </c>
      <c r="B162" s="2" t="s">
        <v>1483</v>
      </c>
      <c r="C162" s="2" t="s">
        <v>13105</v>
      </c>
    </row>
    <row r="163" spans="1:3">
      <c r="A163" s="2" t="s">
        <v>1484</v>
      </c>
      <c r="B163" s="2" t="s">
        <v>1485</v>
      </c>
      <c r="C163" s="2" t="s">
        <v>13106</v>
      </c>
    </row>
    <row r="164" spans="1:3">
      <c r="A164" s="2" t="s">
        <v>1486</v>
      </c>
      <c r="B164" s="2" t="s">
        <v>1487</v>
      </c>
      <c r="C164" s="2" t="s">
        <v>13107</v>
      </c>
    </row>
    <row r="165" spans="1:3">
      <c r="A165" s="2" t="s">
        <v>1488</v>
      </c>
      <c r="B165" s="2" t="s">
        <v>1489</v>
      </c>
      <c r="C165" s="2" t="s">
        <v>13108</v>
      </c>
    </row>
    <row r="166" spans="1:3">
      <c r="A166" s="2" t="s">
        <v>1490</v>
      </c>
      <c r="B166" s="2" t="s">
        <v>1491</v>
      </c>
      <c r="C166" s="2" t="s">
        <v>13109</v>
      </c>
    </row>
    <row r="167" spans="1:3">
      <c r="A167" s="2" t="s">
        <v>1492</v>
      </c>
      <c r="B167" s="2" t="s">
        <v>1493</v>
      </c>
      <c r="C167" s="2" t="s">
        <v>13110</v>
      </c>
    </row>
    <row r="168" spans="1:3">
      <c r="A168" s="2" t="s">
        <v>1494</v>
      </c>
      <c r="B168" s="2" t="s">
        <v>1495</v>
      </c>
      <c r="C168" s="2" t="s">
        <v>13111</v>
      </c>
    </row>
    <row r="169" spans="1:3">
      <c r="A169" s="2" t="s">
        <v>1496</v>
      </c>
      <c r="B169" s="2" t="s">
        <v>1497</v>
      </c>
      <c r="C169" s="2" t="s">
        <v>13112</v>
      </c>
    </row>
    <row r="170" spans="1:3">
      <c r="A170" s="2" t="s">
        <v>1498</v>
      </c>
      <c r="B170" s="2" t="s">
        <v>1499</v>
      </c>
      <c r="C170" s="2" t="s">
        <v>13113</v>
      </c>
    </row>
    <row r="171" spans="1:3">
      <c r="A171" s="2" t="s">
        <v>1500</v>
      </c>
      <c r="B171" s="2" t="s">
        <v>1501</v>
      </c>
      <c r="C171" s="2" t="s">
        <v>13114</v>
      </c>
    </row>
    <row r="172" spans="1:3">
      <c r="A172" s="2" t="s">
        <v>1502</v>
      </c>
      <c r="B172" s="2" t="s">
        <v>1503</v>
      </c>
      <c r="C172" s="2" t="s">
        <v>13115</v>
      </c>
    </row>
    <row r="173" spans="1:3">
      <c r="A173" s="2" t="s">
        <v>1504</v>
      </c>
      <c r="B173" s="2" t="s">
        <v>1505</v>
      </c>
      <c r="C173" s="2" t="s">
        <v>13116</v>
      </c>
    </row>
    <row r="174" spans="1:3">
      <c r="A174" s="2" t="s">
        <v>1506</v>
      </c>
      <c r="B174" s="2" t="s">
        <v>1507</v>
      </c>
      <c r="C174" s="2" t="s">
        <v>13117</v>
      </c>
    </row>
    <row r="175" spans="1:3">
      <c r="A175" s="2" t="s">
        <v>1508</v>
      </c>
      <c r="B175" s="2" t="s">
        <v>1509</v>
      </c>
      <c r="C175" s="2" t="s">
        <v>13118</v>
      </c>
    </row>
    <row r="176" spans="1:3">
      <c r="A176" s="2" t="s">
        <v>1510</v>
      </c>
      <c r="B176" s="2" t="s">
        <v>1511</v>
      </c>
      <c r="C176" s="2" t="s">
        <v>13119</v>
      </c>
    </row>
    <row r="177" spans="1:3">
      <c r="A177" s="2" t="s">
        <v>1512</v>
      </c>
      <c r="B177" s="2" t="s">
        <v>1513</v>
      </c>
      <c r="C177" s="2" t="s">
        <v>13120</v>
      </c>
    </row>
    <row r="178" spans="1:3">
      <c r="A178" s="2" t="s">
        <v>1514</v>
      </c>
      <c r="B178" s="2" t="s">
        <v>1515</v>
      </c>
      <c r="C178" s="2" t="s">
        <v>13121</v>
      </c>
    </row>
    <row r="179" spans="1:3">
      <c r="A179" s="2" t="s">
        <v>1516</v>
      </c>
      <c r="B179" s="2" t="s">
        <v>1517</v>
      </c>
      <c r="C179" s="2" t="s">
        <v>13122</v>
      </c>
    </row>
    <row r="180" spans="1:3">
      <c r="A180" s="2" t="s">
        <v>1518</v>
      </c>
      <c r="B180" s="2" t="s">
        <v>1519</v>
      </c>
      <c r="C180" s="2" t="s">
        <v>13123</v>
      </c>
    </row>
    <row r="181" spans="1:3">
      <c r="A181" s="2" t="s">
        <v>1520</v>
      </c>
      <c r="B181" s="2" t="s">
        <v>1521</v>
      </c>
      <c r="C181" s="2" t="s">
        <v>13124</v>
      </c>
    </row>
    <row r="182" spans="1:3">
      <c r="A182" s="2" t="s">
        <v>1522</v>
      </c>
      <c r="B182" s="2" t="s">
        <v>1523</v>
      </c>
      <c r="C182" s="2" t="s">
        <v>13125</v>
      </c>
    </row>
    <row r="183" spans="1:3">
      <c r="A183" s="2" t="s">
        <v>1524</v>
      </c>
      <c r="B183" s="2" t="s">
        <v>1525</v>
      </c>
      <c r="C183" s="2" t="s">
        <v>13126</v>
      </c>
    </row>
    <row r="184" spans="1:3">
      <c r="A184" s="2" t="s">
        <v>1526</v>
      </c>
      <c r="B184" s="2" t="s">
        <v>1527</v>
      </c>
      <c r="C184" s="2" t="s">
        <v>13127</v>
      </c>
    </row>
    <row r="185" spans="1:3">
      <c r="A185" s="2" t="s">
        <v>1528</v>
      </c>
      <c r="B185" s="2" t="s">
        <v>1529</v>
      </c>
      <c r="C185" s="2" t="s">
        <v>13128</v>
      </c>
    </row>
    <row r="186" spans="1:3">
      <c r="A186" s="2" t="s">
        <v>1530</v>
      </c>
      <c r="B186" s="2" t="s">
        <v>1531</v>
      </c>
      <c r="C186" s="2" t="s">
        <v>13129</v>
      </c>
    </row>
    <row r="187" spans="1:3">
      <c r="A187" s="2" t="s">
        <v>1532</v>
      </c>
      <c r="B187" s="2" t="s">
        <v>1533</v>
      </c>
      <c r="C187" s="2" t="s">
        <v>13130</v>
      </c>
    </row>
    <row r="188" spans="1:3">
      <c r="A188" s="2" t="s">
        <v>1534</v>
      </c>
      <c r="B188" s="2" t="s">
        <v>1535</v>
      </c>
      <c r="C188" s="2" t="s">
        <v>13131</v>
      </c>
    </row>
    <row r="189" spans="1:3">
      <c r="A189" s="2" t="s">
        <v>1536</v>
      </c>
      <c r="B189" s="2" t="s">
        <v>1537</v>
      </c>
      <c r="C189" s="2" t="s">
        <v>13132</v>
      </c>
    </row>
    <row r="190" spans="1:3">
      <c r="A190" s="2" t="s">
        <v>1538</v>
      </c>
      <c r="B190" s="2" t="s">
        <v>1539</v>
      </c>
      <c r="C190" s="2" t="s">
        <v>13133</v>
      </c>
    </row>
    <row r="191" spans="1:3">
      <c r="A191" s="2" t="s">
        <v>1540</v>
      </c>
      <c r="B191" s="2" t="s">
        <v>1541</v>
      </c>
      <c r="C191" s="2" t="s">
        <v>13134</v>
      </c>
    </row>
    <row r="192" spans="1:3">
      <c r="A192" s="2" t="s">
        <v>1542</v>
      </c>
      <c r="B192" s="2" t="s">
        <v>1543</v>
      </c>
      <c r="C192" s="2" t="s">
        <v>13135</v>
      </c>
    </row>
    <row r="193" spans="1:3">
      <c r="A193" s="2" t="s">
        <v>1544</v>
      </c>
      <c r="B193" s="2" t="s">
        <v>1545</v>
      </c>
      <c r="C193" s="2" t="s">
        <v>13136</v>
      </c>
    </row>
    <row r="194" spans="1:3">
      <c r="A194" s="2" t="s">
        <v>1546</v>
      </c>
      <c r="B194" s="2" t="s">
        <v>1547</v>
      </c>
      <c r="C194" s="2" t="s">
        <v>13137</v>
      </c>
    </row>
    <row r="195" spans="1:3">
      <c r="A195" s="2" t="s">
        <v>1548</v>
      </c>
      <c r="B195" s="2" t="s">
        <v>1549</v>
      </c>
      <c r="C195" s="2" t="s">
        <v>13138</v>
      </c>
    </row>
    <row r="196" spans="1:3">
      <c r="A196" s="2" t="s">
        <v>1550</v>
      </c>
      <c r="B196" s="2" t="s">
        <v>1551</v>
      </c>
      <c r="C196" s="2" t="s">
        <v>13139</v>
      </c>
    </row>
    <row r="197" spans="1:3">
      <c r="A197" s="2" t="s">
        <v>1552</v>
      </c>
      <c r="B197" s="2" t="s">
        <v>1553</v>
      </c>
      <c r="C197" s="2" t="s">
        <v>13140</v>
      </c>
    </row>
    <row r="198" spans="1:3">
      <c r="A198" s="2" t="s">
        <v>1554</v>
      </c>
      <c r="B198" s="2" t="s">
        <v>1555</v>
      </c>
      <c r="C198" s="2" t="s">
        <v>13141</v>
      </c>
    </row>
    <row r="199" spans="1:3">
      <c r="A199" s="2" t="s">
        <v>1556</v>
      </c>
      <c r="B199" s="2" t="s">
        <v>1557</v>
      </c>
      <c r="C199" s="2" t="s">
        <v>13142</v>
      </c>
    </row>
    <row r="200" spans="1:3">
      <c r="A200" s="2" t="s">
        <v>1558</v>
      </c>
      <c r="B200" s="2" t="s">
        <v>1559</v>
      </c>
      <c r="C200" s="2" t="s">
        <v>13143</v>
      </c>
    </row>
    <row r="201" spans="1:3">
      <c r="A201" s="2" t="s">
        <v>1560</v>
      </c>
      <c r="B201" s="2" t="s">
        <v>1561</v>
      </c>
      <c r="C201" s="2" t="s">
        <v>13144</v>
      </c>
    </row>
    <row r="202" spans="1:3">
      <c r="A202" s="2" t="s">
        <v>1562</v>
      </c>
      <c r="B202" s="2" t="s">
        <v>1563</v>
      </c>
      <c r="C202" s="2" t="s">
        <v>13145</v>
      </c>
    </row>
    <row r="203" spans="1:3">
      <c r="A203" s="2" t="s">
        <v>1564</v>
      </c>
      <c r="B203" s="2" t="s">
        <v>1565</v>
      </c>
      <c r="C203" s="2" t="s">
        <v>13146</v>
      </c>
    </row>
    <row r="204" spans="1:3">
      <c r="A204" s="2" t="s">
        <v>1566</v>
      </c>
      <c r="B204" s="2" t="s">
        <v>1567</v>
      </c>
      <c r="C204" s="2" t="s">
        <v>13147</v>
      </c>
    </row>
    <row r="205" spans="1:3">
      <c r="A205" s="2" t="s">
        <v>1568</v>
      </c>
      <c r="B205" s="2" t="s">
        <v>1569</v>
      </c>
      <c r="C205" s="2" t="s">
        <v>13148</v>
      </c>
    </row>
    <row r="206" spans="1:3">
      <c r="A206" s="2" t="s">
        <v>1570</v>
      </c>
      <c r="B206" s="2" t="s">
        <v>1571</v>
      </c>
      <c r="C206" s="2" t="s">
        <v>13149</v>
      </c>
    </row>
    <row r="207" spans="1:3">
      <c r="A207" s="2" t="s">
        <v>1572</v>
      </c>
      <c r="B207" s="2" t="s">
        <v>1573</v>
      </c>
      <c r="C207" s="2" t="s">
        <v>13150</v>
      </c>
    </row>
    <row r="208" spans="1:3">
      <c r="A208" s="2" t="s">
        <v>1574</v>
      </c>
      <c r="B208" s="2" t="s">
        <v>1575</v>
      </c>
      <c r="C208" s="2" t="s">
        <v>13151</v>
      </c>
    </row>
    <row r="209" spans="1:3">
      <c r="A209" s="2" t="s">
        <v>1576</v>
      </c>
      <c r="B209" s="2" t="s">
        <v>1511</v>
      </c>
      <c r="C209" s="2" t="s">
        <v>13119</v>
      </c>
    </row>
    <row r="210" spans="1:3">
      <c r="A210" s="2" t="s">
        <v>1577</v>
      </c>
      <c r="B210" s="2" t="s">
        <v>1578</v>
      </c>
      <c r="C210" s="2" t="s">
        <v>13152</v>
      </c>
    </row>
    <row r="211" spans="1:3">
      <c r="A211" s="2" t="s">
        <v>1579</v>
      </c>
      <c r="B211" s="2" t="s">
        <v>1580</v>
      </c>
      <c r="C211" s="2" t="s">
        <v>13153</v>
      </c>
    </row>
    <row r="212" spans="1:3">
      <c r="A212" s="2" t="s">
        <v>1581</v>
      </c>
      <c r="B212" s="2" t="s">
        <v>1582</v>
      </c>
      <c r="C212" s="2" t="s">
        <v>13154</v>
      </c>
    </row>
    <row r="213" spans="1:3">
      <c r="A213" s="2" t="s">
        <v>1583</v>
      </c>
      <c r="B213" s="2" t="s">
        <v>1584</v>
      </c>
      <c r="C213" s="2" t="s">
        <v>13155</v>
      </c>
    </row>
    <row r="214" spans="1:3">
      <c r="A214" s="2" t="s">
        <v>1585</v>
      </c>
      <c r="B214" s="2" t="s">
        <v>1586</v>
      </c>
      <c r="C214" s="2" t="s">
        <v>13156</v>
      </c>
    </row>
    <row r="215" spans="1:3">
      <c r="A215" s="2" t="s">
        <v>1587</v>
      </c>
      <c r="B215" s="2" t="s">
        <v>1588</v>
      </c>
      <c r="C215" s="2" t="s">
        <v>13157</v>
      </c>
    </row>
    <row r="216" spans="1:3">
      <c r="A216" s="2" t="s">
        <v>1589</v>
      </c>
      <c r="B216" s="2" t="s">
        <v>1590</v>
      </c>
      <c r="C216" s="2" t="s">
        <v>13158</v>
      </c>
    </row>
    <row r="217" spans="1:3">
      <c r="A217" s="2" t="s">
        <v>1591</v>
      </c>
      <c r="B217" s="2" t="s">
        <v>1592</v>
      </c>
      <c r="C217" s="2" t="s">
        <v>13159</v>
      </c>
    </row>
    <row r="218" spans="1:3">
      <c r="A218" s="2" t="s">
        <v>1593</v>
      </c>
      <c r="B218" s="2" t="s">
        <v>1594</v>
      </c>
      <c r="C218" s="2" t="s">
        <v>13160</v>
      </c>
    </row>
    <row r="219" spans="1:3">
      <c r="A219" s="2" t="s">
        <v>1595</v>
      </c>
      <c r="B219" s="2" t="s">
        <v>1596</v>
      </c>
      <c r="C219" s="2" t="s">
        <v>13161</v>
      </c>
    </row>
    <row r="220" spans="1:3">
      <c r="A220" s="2" t="s">
        <v>1597</v>
      </c>
      <c r="B220" s="2" t="s">
        <v>1598</v>
      </c>
      <c r="C220" s="2" t="s">
        <v>13162</v>
      </c>
    </row>
    <row r="221" spans="1:3">
      <c r="A221" s="2" t="s">
        <v>1599</v>
      </c>
      <c r="B221" s="2" t="s">
        <v>1600</v>
      </c>
      <c r="C221" s="2" t="s">
        <v>13163</v>
      </c>
    </row>
    <row r="222" spans="1:3">
      <c r="A222" s="2" t="s">
        <v>1601</v>
      </c>
      <c r="B222" s="2" t="s">
        <v>1517</v>
      </c>
      <c r="C222" s="2" t="s">
        <v>13122</v>
      </c>
    </row>
    <row r="223" spans="1:3">
      <c r="A223" s="2" t="s">
        <v>1602</v>
      </c>
      <c r="B223" s="2" t="s">
        <v>1603</v>
      </c>
      <c r="C223" s="2" t="s">
        <v>13164</v>
      </c>
    </row>
    <row r="224" spans="1:3">
      <c r="A224" s="2" t="s">
        <v>1604</v>
      </c>
      <c r="B224" s="2" t="s">
        <v>1605</v>
      </c>
      <c r="C224" s="2" t="s">
        <v>13165</v>
      </c>
    </row>
    <row r="225" spans="1:3">
      <c r="A225" s="2" t="s">
        <v>1606</v>
      </c>
      <c r="B225" s="2" t="s">
        <v>1607</v>
      </c>
      <c r="C225" s="2" t="s">
        <v>13166</v>
      </c>
    </row>
    <row r="226" spans="1:3">
      <c r="A226" s="2" t="s">
        <v>1608</v>
      </c>
      <c r="B226" s="2" t="s">
        <v>1609</v>
      </c>
      <c r="C226" s="2" t="s">
        <v>13167</v>
      </c>
    </row>
    <row r="227" spans="1:3">
      <c r="A227" s="2" t="s">
        <v>1610</v>
      </c>
      <c r="B227" s="2" t="s">
        <v>1611</v>
      </c>
      <c r="C227" s="2" t="s">
        <v>13168</v>
      </c>
    </row>
    <row r="228" spans="1:3">
      <c r="A228" s="2" t="s">
        <v>1612</v>
      </c>
      <c r="B228" s="2" t="s">
        <v>1613</v>
      </c>
      <c r="C228" s="2" t="s">
        <v>13169</v>
      </c>
    </row>
    <row r="229" spans="1:3">
      <c r="A229" s="2" t="s">
        <v>1614</v>
      </c>
      <c r="B229" s="2" t="s">
        <v>1615</v>
      </c>
      <c r="C229" s="2" t="s">
        <v>13170</v>
      </c>
    </row>
    <row r="230" spans="1:3">
      <c r="A230" s="2" t="s">
        <v>1616</v>
      </c>
      <c r="B230" s="2" t="s">
        <v>1617</v>
      </c>
      <c r="C230" s="2" t="s">
        <v>13171</v>
      </c>
    </row>
    <row r="231" spans="1:3">
      <c r="A231" s="2" t="s">
        <v>1618</v>
      </c>
      <c r="B231" s="2" t="s">
        <v>1619</v>
      </c>
      <c r="C231" s="2" t="s">
        <v>13172</v>
      </c>
    </row>
    <row r="232" spans="1:3">
      <c r="A232" s="2" t="s">
        <v>1620</v>
      </c>
      <c r="B232" s="2" t="s">
        <v>1621</v>
      </c>
      <c r="C232" s="2" t="s">
        <v>13173</v>
      </c>
    </row>
    <row r="233" spans="1:3">
      <c r="A233" s="2" t="s">
        <v>1622</v>
      </c>
      <c r="B233" s="2" t="s">
        <v>1623</v>
      </c>
      <c r="C233" s="2" t="s">
        <v>13174</v>
      </c>
    </row>
    <row r="234" spans="1:3">
      <c r="A234" s="2" t="s">
        <v>1624</v>
      </c>
      <c r="B234" s="2" t="s">
        <v>1625</v>
      </c>
      <c r="C234" s="2" t="s">
        <v>13175</v>
      </c>
    </row>
    <row r="235" spans="1:3">
      <c r="A235" s="2" t="s">
        <v>1626</v>
      </c>
      <c r="B235" s="2" t="s">
        <v>1627</v>
      </c>
      <c r="C235" s="2" t="s">
        <v>13176</v>
      </c>
    </row>
    <row r="236" spans="1:3">
      <c r="A236" s="2" t="s">
        <v>1628</v>
      </c>
      <c r="B236" s="2" t="s">
        <v>1629</v>
      </c>
      <c r="C236" s="2" t="s">
        <v>13177</v>
      </c>
    </row>
    <row r="237" spans="1:3">
      <c r="A237" s="2" t="s">
        <v>1630</v>
      </c>
      <c r="B237" s="2" t="s">
        <v>1631</v>
      </c>
      <c r="C237" s="2" t="s">
        <v>13178</v>
      </c>
    </row>
    <row r="238" spans="1:3">
      <c r="A238" s="2" t="s">
        <v>1632</v>
      </c>
      <c r="B238" s="2" t="s">
        <v>1633</v>
      </c>
      <c r="C238" s="2" t="s">
        <v>13179</v>
      </c>
    </row>
    <row r="239" spans="1:3">
      <c r="A239" s="2" t="s">
        <v>1634</v>
      </c>
      <c r="B239" s="2" t="s">
        <v>1525</v>
      </c>
      <c r="C239" s="2" t="s">
        <v>13126</v>
      </c>
    </row>
    <row r="240" spans="1:3">
      <c r="A240" s="2" t="s">
        <v>1635</v>
      </c>
      <c r="B240" s="2" t="s">
        <v>1636</v>
      </c>
      <c r="C240" s="2" t="s">
        <v>13180</v>
      </c>
    </row>
    <row r="241" spans="1:3">
      <c r="A241" s="2" t="s">
        <v>1637</v>
      </c>
      <c r="B241" s="2" t="s">
        <v>1638</v>
      </c>
      <c r="C241" s="2" t="s">
        <v>13181</v>
      </c>
    </row>
    <row r="242" spans="1:3">
      <c r="A242" s="2" t="s">
        <v>1639</v>
      </c>
      <c r="B242" s="2" t="s">
        <v>1640</v>
      </c>
      <c r="C242" s="2" t="s">
        <v>13182</v>
      </c>
    </row>
    <row r="243" spans="1:3">
      <c r="A243" s="2" t="s">
        <v>1641</v>
      </c>
      <c r="B243" s="2" t="s">
        <v>1642</v>
      </c>
      <c r="C243" s="2" t="s">
        <v>13183</v>
      </c>
    </row>
    <row r="244" spans="1:3">
      <c r="A244" s="2" t="s">
        <v>1643</v>
      </c>
      <c r="B244" s="2" t="s">
        <v>1642</v>
      </c>
      <c r="C244" s="2" t="s">
        <v>13183</v>
      </c>
    </row>
    <row r="245" spans="1:3">
      <c r="A245" s="2" t="s">
        <v>1644</v>
      </c>
      <c r="B245" s="2" t="s">
        <v>1645</v>
      </c>
      <c r="C245" s="2" t="s">
        <v>13184</v>
      </c>
    </row>
    <row r="246" spans="1:3">
      <c r="A246" s="2" t="s">
        <v>1646</v>
      </c>
      <c r="B246" s="2" t="s">
        <v>1647</v>
      </c>
      <c r="C246" s="2" t="s">
        <v>13185</v>
      </c>
    </row>
    <row r="247" spans="1:3">
      <c r="A247" s="2" t="s">
        <v>1648</v>
      </c>
      <c r="B247" s="2" t="s">
        <v>1649</v>
      </c>
      <c r="C247" s="2" t="s">
        <v>13186</v>
      </c>
    </row>
    <row r="248" spans="1:3">
      <c r="A248" s="2" t="s">
        <v>1650</v>
      </c>
      <c r="B248" s="2" t="s">
        <v>1651</v>
      </c>
      <c r="C248" s="2" t="s">
        <v>13187</v>
      </c>
    </row>
    <row r="249" spans="1:3">
      <c r="A249" s="2" t="s">
        <v>1652</v>
      </c>
      <c r="B249" s="2" t="s">
        <v>1653</v>
      </c>
      <c r="C249" s="2" t="s">
        <v>13188</v>
      </c>
    </row>
    <row r="250" spans="1:3">
      <c r="A250" s="2" t="s">
        <v>1654</v>
      </c>
      <c r="B250" s="2" t="s">
        <v>1655</v>
      </c>
      <c r="C250" s="2" t="s">
        <v>13189</v>
      </c>
    </row>
    <row r="251" spans="1:3">
      <c r="A251" s="2" t="s">
        <v>1656</v>
      </c>
      <c r="B251" s="2" t="s">
        <v>1657</v>
      </c>
      <c r="C251" s="2" t="s">
        <v>13190</v>
      </c>
    </row>
    <row r="252" spans="1:3">
      <c r="A252" s="2" t="s">
        <v>1658</v>
      </c>
      <c r="B252" s="2" t="s">
        <v>1659</v>
      </c>
      <c r="C252" s="2" t="s">
        <v>13191</v>
      </c>
    </row>
    <row r="253" spans="1:3">
      <c r="A253" s="2" t="s">
        <v>1658</v>
      </c>
      <c r="B253" s="2" t="s">
        <v>1659</v>
      </c>
      <c r="C253" s="2" t="s">
        <v>13191</v>
      </c>
    </row>
    <row r="254" spans="1:3">
      <c r="A254" s="2" t="s">
        <v>1658</v>
      </c>
      <c r="B254" s="2" t="s">
        <v>1659</v>
      </c>
      <c r="C254" s="2" t="s">
        <v>13191</v>
      </c>
    </row>
    <row r="255" spans="1:3">
      <c r="A255" s="2" t="s">
        <v>1660</v>
      </c>
      <c r="B255" s="2" t="s">
        <v>1661</v>
      </c>
      <c r="C255" s="2" t="s">
        <v>13192</v>
      </c>
    </row>
    <row r="256" spans="1:3">
      <c r="A256" s="2" t="s">
        <v>1660</v>
      </c>
      <c r="B256" s="2" t="s">
        <v>1661</v>
      </c>
      <c r="C256" s="2" t="s">
        <v>13192</v>
      </c>
    </row>
    <row r="257" spans="1:3">
      <c r="A257" s="2" t="s">
        <v>1660</v>
      </c>
      <c r="B257" s="2" t="s">
        <v>1661</v>
      </c>
      <c r="C257" s="2" t="s">
        <v>13192</v>
      </c>
    </row>
    <row r="258" spans="1:3">
      <c r="A258" s="2" t="s">
        <v>1662</v>
      </c>
      <c r="B258" s="2" t="s">
        <v>1663</v>
      </c>
      <c r="C258" s="2" t="s">
        <v>13193</v>
      </c>
    </row>
    <row r="259" spans="1:3">
      <c r="A259" s="2" t="s">
        <v>1662</v>
      </c>
      <c r="B259" s="2" t="s">
        <v>1663</v>
      </c>
      <c r="C259" s="2" t="s">
        <v>13193</v>
      </c>
    </row>
    <row r="260" spans="1:3">
      <c r="A260" s="2" t="s">
        <v>1662</v>
      </c>
      <c r="B260" s="2" t="s">
        <v>1663</v>
      </c>
      <c r="C260" s="2" t="s">
        <v>13193</v>
      </c>
    </row>
    <row r="261" spans="1:3">
      <c r="A261" s="2" t="s">
        <v>1664</v>
      </c>
      <c r="B261" s="2" t="s">
        <v>1665</v>
      </c>
      <c r="C261" s="2" t="s">
        <v>13194</v>
      </c>
    </row>
    <row r="262" spans="1:3">
      <c r="A262" s="2" t="s">
        <v>1666</v>
      </c>
      <c r="B262" s="2" t="s">
        <v>1667</v>
      </c>
      <c r="C262" s="2" t="s">
        <v>13195</v>
      </c>
    </row>
    <row r="263" spans="1:3">
      <c r="A263" s="2" t="s">
        <v>1668</v>
      </c>
      <c r="B263" s="2" t="s">
        <v>1336</v>
      </c>
      <c r="C263" s="2" t="s">
        <v>13196</v>
      </c>
    </row>
    <row r="264" spans="1:3">
      <c r="A264" s="2" t="s">
        <v>1669</v>
      </c>
      <c r="B264" s="2" t="s">
        <v>1670</v>
      </c>
      <c r="C264" s="2" t="s">
        <v>13197</v>
      </c>
    </row>
    <row r="265" spans="1:3">
      <c r="A265" s="2" t="s">
        <v>1671</v>
      </c>
      <c r="B265" s="2" t="s">
        <v>1338</v>
      </c>
      <c r="C265" s="2" t="s">
        <v>13198</v>
      </c>
    </row>
    <row r="266" spans="1:3">
      <c r="A266" s="2" t="s">
        <v>1672</v>
      </c>
      <c r="B266" s="2" t="s">
        <v>1673</v>
      </c>
      <c r="C266" s="2" t="s">
        <v>13199</v>
      </c>
    </row>
    <row r="267" spans="1:3">
      <c r="A267" s="2" t="s">
        <v>1674</v>
      </c>
      <c r="B267" s="2" t="s">
        <v>1675</v>
      </c>
      <c r="C267" s="2" t="s">
        <v>13200</v>
      </c>
    </row>
    <row r="268" spans="1:3">
      <c r="A268" s="2" t="s">
        <v>1676</v>
      </c>
      <c r="B268" s="2" t="s">
        <v>1677</v>
      </c>
      <c r="C268" s="2" t="s">
        <v>13201</v>
      </c>
    </row>
    <row r="269" spans="1:3">
      <c r="A269" s="2" t="s">
        <v>1678</v>
      </c>
      <c r="B269" s="2" t="s">
        <v>1344</v>
      </c>
      <c r="C269" s="2" t="s">
        <v>13202</v>
      </c>
    </row>
    <row r="270" spans="1:3">
      <c r="A270" s="2" t="s">
        <v>1679</v>
      </c>
      <c r="B270" s="2" t="s">
        <v>1346</v>
      </c>
      <c r="C270" s="2" t="s">
        <v>13203</v>
      </c>
    </row>
    <row r="271" spans="1:3">
      <c r="A271" s="2" t="s">
        <v>1680</v>
      </c>
      <c r="B271" s="2" t="s">
        <v>1681</v>
      </c>
      <c r="C271" s="2" t="s">
        <v>13204</v>
      </c>
    </row>
    <row r="272" spans="1:3">
      <c r="A272" s="2" t="s">
        <v>1682</v>
      </c>
      <c r="B272" s="2" t="s">
        <v>13205</v>
      </c>
      <c r="C272" s="2" t="s">
        <v>13206</v>
      </c>
    </row>
    <row r="273" spans="1:3">
      <c r="A273" s="2" t="s">
        <v>1683</v>
      </c>
      <c r="B273" s="2" t="s">
        <v>1684</v>
      </c>
      <c r="C273" s="2" t="s">
        <v>13207</v>
      </c>
    </row>
    <row r="274" spans="1:3">
      <c r="A274" s="2" t="s">
        <v>1685</v>
      </c>
      <c r="B274" s="2" t="s">
        <v>13205</v>
      </c>
      <c r="C274" s="2" t="s">
        <v>13206</v>
      </c>
    </row>
    <row r="275" spans="1:3">
      <c r="A275" s="2" t="s">
        <v>1686</v>
      </c>
      <c r="B275" s="2" t="s">
        <v>1687</v>
      </c>
      <c r="C275" s="2" t="s">
        <v>13208</v>
      </c>
    </row>
    <row r="276" spans="1:3">
      <c r="A276" s="2" t="s">
        <v>1688</v>
      </c>
      <c r="B276" s="2" t="s">
        <v>1689</v>
      </c>
      <c r="C276" s="2" t="s">
        <v>13209</v>
      </c>
    </row>
    <row r="277" spans="1:3">
      <c r="A277" s="2" t="s">
        <v>1690</v>
      </c>
      <c r="B277" s="2" t="s">
        <v>1691</v>
      </c>
      <c r="C277" s="2" t="s">
        <v>13210</v>
      </c>
    </row>
    <row r="278" spans="1:3">
      <c r="A278" s="2" t="s">
        <v>1692</v>
      </c>
      <c r="B278" s="2" t="s">
        <v>1693</v>
      </c>
      <c r="C278" s="2" t="s">
        <v>13211</v>
      </c>
    </row>
    <row r="279" spans="1:3">
      <c r="A279" s="2" t="s">
        <v>1694</v>
      </c>
      <c r="B279" s="2" t="s">
        <v>13212</v>
      </c>
      <c r="C279" s="2" t="s">
        <v>13213</v>
      </c>
    </row>
    <row r="280" spans="1:3">
      <c r="A280" s="2" t="s">
        <v>1695</v>
      </c>
      <c r="B280" s="2" t="s">
        <v>1696</v>
      </c>
      <c r="C280" s="2" t="s">
        <v>13214</v>
      </c>
    </row>
    <row r="281" spans="1:3">
      <c r="A281" s="2" t="s">
        <v>1697</v>
      </c>
      <c r="B281" s="2" t="s">
        <v>1698</v>
      </c>
      <c r="C281" s="2" t="s">
        <v>13215</v>
      </c>
    </row>
    <row r="282" spans="1:3">
      <c r="A282" s="2" t="s">
        <v>1699</v>
      </c>
      <c r="B282" s="2" t="s">
        <v>13216</v>
      </c>
      <c r="C282" s="2" t="s">
        <v>13217</v>
      </c>
    </row>
    <row r="283" spans="1:3">
      <c r="A283" s="2" t="s">
        <v>1700</v>
      </c>
      <c r="B283" s="2" t="s">
        <v>1701</v>
      </c>
      <c r="C283" s="2" t="s">
        <v>13218</v>
      </c>
    </row>
    <row r="284" spans="1:3">
      <c r="A284" s="2" t="s">
        <v>1702</v>
      </c>
      <c r="B284" s="2" t="s">
        <v>13212</v>
      </c>
      <c r="C284" s="2" t="s">
        <v>13213</v>
      </c>
    </row>
    <row r="285" spans="1:3">
      <c r="A285" s="2" t="s">
        <v>1703</v>
      </c>
      <c r="B285" s="2" t="s">
        <v>1704</v>
      </c>
      <c r="C285" s="2" t="s">
        <v>13219</v>
      </c>
    </row>
    <row r="286" spans="1:3">
      <c r="A286" s="2" t="s">
        <v>1705</v>
      </c>
      <c r="B286" s="2" t="s">
        <v>1706</v>
      </c>
      <c r="C286" s="2" t="s">
        <v>13220</v>
      </c>
    </row>
    <row r="287" spans="1:3">
      <c r="A287" s="2" t="s">
        <v>1707</v>
      </c>
      <c r="B287" s="2" t="s">
        <v>1708</v>
      </c>
      <c r="C287" s="2" t="s">
        <v>13221</v>
      </c>
    </row>
    <row r="288" spans="1:3">
      <c r="A288" s="2" t="s">
        <v>1709</v>
      </c>
      <c r="B288" s="2" t="s">
        <v>1710</v>
      </c>
      <c r="C288" s="2" t="s">
        <v>13222</v>
      </c>
    </row>
    <row r="289" spans="1:3">
      <c r="A289" s="2" t="s">
        <v>1711</v>
      </c>
      <c r="B289" s="2" t="s">
        <v>1712</v>
      </c>
      <c r="C289" s="2" t="s">
        <v>13223</v>
      </c>
    </row>
    <row r="290" spans="1:3">
      <c r="A290" s="2" t="s">
        <v>1713</v>
      </c>
      <c r="B290" s="2" t="s">
        <v>1714</v>
      </c>
      <c r="C290" s="2" t="s">
        <v>13224</v>
      </c>
    </row>
    <row r="291" spans="1:3">
      <c r="A291" s="2" t="s">
        <v>1715</v>
      </c>
      <c r="B291" s="2" t="s">
        <v>1716</v>
      </c>
      <c r="C291" s="2" t="s">
        <v>13225</v>
      </c>
    </row>
    <row r="292" spans="1:3">
      <c r="A292" s="2" t="s">
        <v>1717</v>
      </c>
      <c r="B292" s="2" t="s">
        <v>1716</v>
      </c>
      <c r="C292" s="2" t="s">
        <v>13225</v>
      </c>
    </row>
    <row r="293" spans="1:3">
      <c r="A293" s="2" t="s">
        <v>1718</v>
      </c>
      <c r="B293" s="2" t="s">
        <v>1719</v>
      </c>
      <c r="C293" s="2" t="s">
        <v>13226</v>
      </c>
    </row>
    <row r="294" spans="1:3">
      <c r="A294" s="2" t="s">
        <v>1720</v>
      </c>
      <c r="B294" s="2" t="s">
        <v>1721</v>
      </c>
      <c r="C294" s="2" t="s">
        <v>13227</v>
      </c>
    </row>
    <row r="295" spans="1:3">
      <c r="A295" s="2" t="s">
        <v>1722</v>
      </c>
      <c r="B295" s="2" t="s">
        <v>1723</v>
      </c>
      <c r="C295" s="2" t="s">
        <v>13228</v>
      </c>
    </row>
    <row r="296" spans="1:3">
      <c r="A296" s="2" t="s">
        <v>1724</v>
      </c>
      <c r="B296" s="2" t="s">
        <v>1725</v>
      </c>
      <c r="C296" s="2" t="s">
        <v>13229</v>
      </c>
    </row>
    <row r="297" spans="1:3">
      <c r="A297" s="2" t="s">
        <v>1726</v>
      </c>
      <c r="B297" s="2" t="s">
        <v>1727</v>
      </c>
      <c r="C297" s="2" t="s">
        <v>13230</v>
      </c>
    </row>
    <row r="298" spans="1:3">
      <c r="A298" s="2" t="s">
        <v>1728</v>
      </c>
      <c r="B298" s="2" t="s">
        <v>1729</v>
      </c>
      <c r="C298" s="2" t="s">
        <v>13231</v>
      </c>
    </row>
    <row r="299" spans="1:3">
      <c r="A299" s="2" t="s">
        <v>1730</v>
      </c>
      <c r="B299" s="2" t="s">
        <v>1731</v>
      </c>
      <c r="C299" s="2" t="s">
        <v>13232</v>
      </c>
    </row>
    <row r="300" spans="1:3">
      <c r="A300" s="2" t="s">
        <v>1732</v>
      </c>
      <c r="B300" s="2" t="s">
        <v>1733</v>
      </c>
      <c r="C300" s="2" t="s">
        <v>13233</v>
      </c>
    </row>
    <row r="301" spans="1:3">
      <c r="A301" s="2" t="s">
        <v>1734</v>
      </c>
      <c r="B301" s="2" t="s">
        <v>1735</v>
      </c>
      <c r="C301" s="2" t="s">
        <v>13234</v>
      </c>
    </row>
    <row r="302" spans="1:3">
      <c r="A302" s="2" t="s">
        <v>1736</v>
      </c>
      <c r="B302" s="2" t="s">
        <v>1737</v>
      </c>
      <c r="C302" s="2" t="s">
        <v>13235</v>
      </c>
    </row>
    <row r="303" spans="1:3">
      <c r="A303" s="2" t="s">
        <v>1738</v>
      </c>
      <c r="B303" s="2" t="s">
        <v>1739</v>
      </c>
      <c r="C303" s="2" t="s">
        <v>13236</v>
      </c>
    </row>
    <row r="304" spans="1:3">
      <c r="A304" s="2" t="s">
        <v>1740</v>
      </c>
      <c r="B304" s="2" t="s">
        <v>1741</v>
      </c>
      <c r="C304" s="2" t="s">
        <v>13237</v>
      </c>
    </row>
    <row r="305" spans="1:3">
      <c r="A305" s="2" t="s">
        <v>1742</v>
      </c>
      <c r="B305" s="2" t="s">
        <v>1743</v>
      </c>
      <c r="C305" s="2" t="s">
        <v>13238</v>
      </c>
    </row>
    <row r="306" spans="1:3">
      <c r="A306" s="2" t="s">
        <v>1744</v>
      </c>
      <c r="B306" s="2" t="s">
        <v>1745</v>
      </c>
      <c r="C306" s="2" t="s">
        <v>13239</v>
      </c>
    </row>
    <row r="307" spans="1:3">
      <c r="A307" s="2" t="s">
        <v>1746</v>
      </c>
      <c r="B307" s="2" t="s">
        <v>1747</v>
      </c>
      <c r="C307" s="2" t="s">
        <v>13240</v>
      </c>
    </row>
    <row r="308" spans="1:3">
      <c r="A308" s="2" t="s">
        <v>1748</v>
      </c>
      <c r="B308" s="2" t="s">
        <v>13241</v>
      </c>
      <c r="C308" s="2" t="s">
        <v>13242</v>
      </c>
    </row>
    <row r="309" spans="1:3">
      <c r="A309" s="2" t="s">
        <v>1749</v>
      </c>
      <c r="B309" s="2" t="s">
        <v>1750</v>
      </c>
      <c r="C309" s="2" t="s">
        <v>13243</v>
      </c>
    </row>
    <row r="310" spans="1:3">
      <c r="A310" s="2" t="s">
        <v>1751</v>
      </c>
      <c r="B310" s="2" t="s">
        <v>1743</v>
      </c>
      <c r="C310" s="2" t="s">
        <v>13238</v>
      </c>
    </row>
    <row r="311" spans="1:3">
      <c r="A311" s="2" t="s">
        <v>1752</v>
      </c>
      <c r="B311" s="2" t="s">
        <v>1753</v>
      </c>
      <c r="C311" s="2" t="s">
        <v>13244</v>
      </c>
    </row>
    <row r="312" spans="1:3">
      <c r="A312" s="2" t="s">
        <v>1754</v>
      </c>
      <c r="B312" s="2" t="s">
        <v>1755</v>
      </c>
      <c r="C312" s="2" t="s">
        <v>13245</v>
      </c>
    </row>
    <row r="313" spans="1:3">
      <c r="A313" s="2" t="s">
        <v>1756</v>
      </c>
      <c r="B313" s="2" t="s">
        <v>1757</v>
      </c>
      <c r="C313" s="2" t="s">
        <v>13246</v>
      </c>
    </row>
    <row r="314" spans="1:3">
      <c r="A314" s="2" t="s">
        <v>1758</v>
      </c>
      <c r="B314" s="2" t="s">
        <v>1759</v>
      </c>
      <c r="C314" s="2" t="s">
        <v>13247</v>
      </c>
    </row>
    <row r="315" spans="1:3">
      <c r="A315" s="2" t="s">
        <v>1760</v>
      </c>
      <c r="B315" s="2" t="s">
        <v>1761</v>
      </c>
      <c r="C315" s="2" t="s">
        <v>13248</v>
      </c>
    </row>
    <row r="316" spans="1:3">
      <c r="A316" s="2" t="s">
        <v>1762</v>
      </c>
      <c r="B316" s="2" t="s">
        <v>1763</v>
      </c>
      <c r="C316" s="2" t="s">
        <v>13249</v>
      </c>
    </row>
    <row r="317" spans="1:3">
      <c r="A317" s="2" t="s">
        <v>1764</v>
      </c>
      <c r="B317" s="2" t="s">
        <v>13250</v>
      </c>
      <c r="C317" s="2" t="s">
        <v>13251</v>
      </c>
    </row>
    <row r="318" spans="1:3">
      <c r="A318" s="2" t="s">
        <v>1765</v>
      </c>
      <c r="B318" s="2" t="s">
        <v>1766</v>
      </c>
      <c r="C318" s="2" t="s">
        <v>13252</v>
      </c>
    </row>
    <row r="319" spans="1:3">
      <c r="A319" s="2" t="s">
        <v>1767</v>
      </c>
      <c r="B319" s="2" t="s">
        <v>1768</v>
      </c>
      <c r="C319" s="2" t="s">
        <v>13253</v>
      </c>
    </row>
    <row r="320" spans="1:3">
      <c r="A320" s="2" t="s">
        <v>1769</v>
      </c>
      <c r="B320" s="2" t="s">
        <v>1770</v>
      </c>
      <c r="C320" s="2" t="s">
        <v>13254</v>
      </c>
    </row>
    <row r="321" spans="1:3">
      <c r="A321" s="2" t="s">
        <v>1771</v>
      </c>
      <c r="B321" s="2" t="s">
        <v>1772</v>
      </c>
      <c r="C321" s="2" t="s">
        <v>13255</v>
      </c>
    </row>
    <row r="322" spans="1:3">
      <c r="A322" s="2" t="s">
        <v>1773</v>
      </c>
      <c r="B322" s="2" t="s">
        <v>1774</v>
      </c>
      <c r="C322" s="2" t="s">
        <v>13256</v>
      </c>
    </row>
    <row r="323" spans="1:3">
      <c r="A323" s="2" t="s">
        <v>1775</v>
      </c>
      <c r="B323" s="2" t="s">
        <v>1763</v>
      </c>
      <c r="C323" s="2" t="s">
        <v>13249</v>
      </c>
    </row>
    <row r="324" spans="1:3">
      <c r="A324" s="2" t="s">
        <v>1776</v>
      </c>
      <c r="B324" s="2" t="s">
        <v>1777</v>
      </c>
      <c r="C324" s="2" t="s">
        <v>13257</v>
      </c>
    </row>
    <row r="325" spans="1:3">
      <c r="A325" s="2" t="s">
        <v>1778</v>
      </c>
      <c r="B325" s="2" t="s">
        <v>1779</v>
      </c>
      <c r="C325" s="2" t="s">
        <v>13258</v>
      </c>
    </row>
    <row r="326" spans="1:3">
      <c r="A326" s="2" t="s">
        <v>1780</v>
      </c>
      <c r="B326" s="2" t="s">
        <v>1781</v>
      </c>
      <c r="C326" s="2" t="s">
        <v>13259</v>
      </c>
    </row>
    <row r="327" spans="1:3">
      <c r="A327" s="2" t="s">
        <v>1782</v>
      </c>
      <c r="B327" s="2" t="s">
        <v>1783</v>
      </c>
      <c r="C327" s="2" t="s">
        <v>13260</v>
      </c>
    </row>
    <row r="328" spans="1:3">
      <c r="A328" s="2" t="s">
        <v>1784</v>
      </c>
      <c r="B328" s="2" t="s">
        <v>1785</v>
      </c>
      <c r="C328" s="2" t="s">
        <v>13261</v>
      </c>
    </row>
    <row r="329" spans="1:3">
      <c r="A329" s="2" t="s">
        <v>1786</v>
      </c>
      <c r="B329" s="2" t="s">
        <v>1787</v>
      </c>
      <c r="C329" s="2" t="s">
        <v>13262</v>
      </c>
    </row>
    <row r="330" spans="1:3">
      <c r="A330" s="2" t="s">
        <v>1788</v>
      </c>
      <c r="B330" s="2" t="s">
        <v>1789</v>
      </c>
      <c r="C330" s="2" t="s">
        <v>13263</v>
      </c>
    </row>
    <row r="331" spans="1:3">
      <c r="A331" s="2" t="s">
        <v>1790</v>
      </c>
      <c r="B331" s="2" t="s">
        <v>1791</v>
      </c>
      <c r="C331" s="2" t="s">
        <v>13264</v>
      </c>
    </row>
    <row r="332" spans="1:3">
      <c r="A332" s="2" t="s">
        <v>1792</v>
      </c>
      <c r="B332" s="2" t="s">
        <v>1779</v>
      </c>
      <c r="C332" s="2" t="s">
        <v>13258</v>
      </c>
    </row>
    <row r="333" spans="1:3">
      <c r="A333" s="2" t="s">
        <v>1793</v>
      </c>
      <c r="B333" s="2" t="s">
        <v>1794</v>
      </c>
      <c r="C333" s="2" t="s">
        <v>13265</v>
      </c>
    </row>
    <row r="334" spans="1:3">
      <c r="A334" s="2" t="s">
        <v>1795</v>
      </c>
      <c r="B334" s="2" t="s">
        <v>1796</v>
      </c>
      <c r="C334" s="2" t="s">
        <v>13266</v>
      </c>
    </row>
    <row r="335" spans="1:3">
      <c r="A335" s="2" t="s">
        <v>1797</v>
      </c>
      <c r="B335" s="2" t="s">
        <v>1798</v>
      </c>
      <c r="C335" s="2" t="s">
        <v>13267</v>
      </c>
    </row>
    <row r="336" spans="1:3">
      <c r="A336" s="2" t="s">
        <v>1799</v>
      </c>
      <c r="B336" s="2" t="s">
        <v>1800</v>
      </c>
      <c r="C336" s="2" t="s">
        <v>13268</v>
      </c>
    </row>
    <row r="337" spans="1:3">
      <c r="A337" s="2" t="s">
        <v>1801</v>
      </c>
      <c r="B337" s="2" t="s">
        <v>1796</v>
      </c>
      <c r="C337" s="2" t="s">
        <v>13266</v>
      </c>
    </row>
    <row r="338" spans="1:3">
      <c r="A338" s="2" t="s">
        <v>1802</v>
      </c>
      <c r="B338" s="2" t="s">
        <v>1803</v>
      </c>
      <c r="C338" s="2" t="s">
        <v>13269</v>
      </c>
    </row>
    <row r="339" spans="1:3">
      <c r="A339" s="2" t="s">
        <v>1804</v>
      </c>
      <c r="B339" s="2" t="s">
        <v>1805</v>
      </c>
      <c r="C339" s="2" t="s">
        <v>13270</v>
      </c>
    </row>
    <row r="340" spans="1:3">
      <c r="A340" s="2" t="s">
        <v>1806</v>
      </c>
      <c r="B340" s="2" t="s">
        <v>1807</v>
      </c>
      <c r="C340" s="2" t="s">
        <v>13271</v>
      </c>
    </row>
    <row r="341" spans="1:3">
      <c r="A341" s="2" t="s">
        <v>1808</v>
      </c>
      <c r="B341" s="2" t="s">
        <v>1805</v>
      </c>
      <c r="C341" s="2" t="s">
        <v>13270</v>
      </c>
    </row>
    <row r="342" spans="1:3">
      <c r="A342" s="2" t="s">
        <v>1809</v>
      </c>
      <c r="B342" s="2" t="s">
        <v>1810</v>
      </c>
      <c r="C342" s="2" t="s">
        <v>13272</v>
      </c>
    </row>
    <row r="343" spans="1:3">
      <c r="A343" s="2" t="s">
        <v>1811</v>
      </c>
      <c r="B343" s="2" t="s">
        <v>1812</v>
      </c>
      <c r="C343" s="2" t="s">
        <v>13273</v>
      </c>
    </row>
    <row r="344" spans="1:3">
      <c r="A344" s="2" t="s">
        <v>1813</v>
      </c>
      <c r="B344" s="2" t="s">
        <v>1814</v>
      </c>
      <c r="C344" s="2" t="s">
        <v>13274</v>
      </c>
    </row>
    <row r="345" spans="1:3">
      <c r="A345" s="2" t="s">
        <v>1813</v>
      </c>
      <c r="B345" s="2" t="s">
        <v>1815</v>
      </c>
      <c r="C345" s="2" t="s">
        <v>13275</v>
      </c>
    </row>
    <row r="346" spans="1:3">
      <c r="A346" s="2" t="s">
        <v>1816</v>
      </c>
      <c r="B346" s="2" t="s">
        <v>1817</v>
      </c>
      <c r="C346" s="2" t="s">
        <v>13276</v>
      </c>
    </row>
    <row r="347" spans="1:3">
      <c r="A347" s="2" t="s">
        <v>1818</v>
      </c>
      <c r="B347" s="2" t="s">
        <v>1819</v>
      </c>
      <c r="C347" s="2" t="s">
        <v>13277</v>
      </c>
    </row>
    <row r="348" spans="1:3">
      <c r="A348" s="2" t="s">
        <v>1820</v>
      </c>
      <c r="B348" s="2" t="s">
        <v>1821</v>
      </c>
      <c r="C348" s="2" t="s">
        <v>13278</v>
      </c>
    </row>
    <row r="349" spans="1:3">
      <c r="A349" s="2" t="s">
        <v>1822</v>
      </c>
      <c r="B349" s="2" t="s">
        <v>1823</v>
      </c>
      <c r="C349" s="2" t="s">
        <v>13279</v>
      </c>
    </row>
    <row r="350" spans="1:3">
      <c r="A350" s="2" t="s">
        <v>1824</v>
      </c>
      <c r="B350" s="2" t="s">
        <v>1825</v>
      </c>
      <c r="C350" s="2" t="s">
        <v>13280</v>
      </c>
    </row>
    <row r="351" spans="1:3">
      <c r="A351" s="2" t="s">
        <v>1826</v>
      </c>
      <c r="B351" s="2" t="s">
        <v>1827</v>
      </c>
      <c r="C351" s="2" t="s">
        <v>13281</v>
      </c>
    </row>
    <row r="352" spans="1:3">
      <c r="A352" s="2" t="s">
        <v>1828</v>
      </c>
      <c r="B352" s="2" t="s">
        <v>1829</v>
      </c>
      <c r="C352" s="2" t="s">
        <v>13282</v>
      </c>
    </row>
    <row r="353" spans="1:3">
      <c r="A353" s="2" t="s">
        <v>1830</v>
      </c>
      <c r="B353" s="2" t="s">
        <v>1831</v>
      </c>
      <c r="C353" s="2" t="s">
        <v>13283</v>
      </c>
    </row>
    <row r="354" spans="1:3">
      <c r="A354" s="2" t="s">
        <v>1832</v>
      </c>
      <c r="B354" s="2" t="s">
        <v>1833</v>
      </c>
      <c r="C354" s="2" t="s">
        <v>13284</v>
      </c>
    </row>
    <row r="355" spans="1:3">
      <c r="A355" s="2" t="s">
        <v>1834</v>
      </c>
      <c r="B355" s="2" t="s">
        <v>1835</v>
      </c>
      <c r="C355" s="2" t="s">
        <v>13285</v>
      </c>
    </row>
    <row r="356" spans="1:3">
      <c r="A356" s="2" t="s">
        <v>1836</v>
      </c>
      <c r="B356" s="2" t="s">
        <v>1837</v>
      </c>
      <c r="C356" s="2" t="s">
        <v>13286</v>
      </c>
    </row>
    <row r="357" spans="1:3">
      <c r="A357" s="2" t="s">
        <v>1838</v>
      </c>
      <c r="B357" s="2" t="s">
        <v>1839</v>
      </c>
      <c r="C357" s="2" t="s">
        <v>13287</v>
      </c>
    </row>
    <row r="358" spans="1:3">
      <c r="A358" s="2" t="s">
        <v>1840</v>
      </c>
      <c r="B358" s="2" t="s">
        <v>1841</v>
      </c>
      <c r="C358" s="2" t="s">
        <v>13288</v>
      </c>
    </row>
    <row r="359" spans="1:3">
      <c r="A359" s="2" t="s">
        <v>1842</v>
      </c>
      <c r="B359" s="2" t="s">
        <v>1843</v>
      </c>
      <c r="C359" s="2" t="s">
        <v>13289</v>
      </c>
    </row>
    <row r="360" spans="1:3">
      <c r="A360" s="2" t="s">
        <v>1844</v>
      </c>
      <c r="B360" s="2" t="s">
        <v>1845</v>
      </c>
      <c r="C360" s="2" t="s">
        <v>13290</v>
      </c>
    </row>
    <row r="361" spans="1:3">
      <c r="A361" s="2" t="s">
        <v>1846</v>
      </c>
      <c r="B361" s="2" t="s">
        <v>1847</v>
      </c>
      <c r="C361" s="2" t="s">
        <v>13291</v>
      </c>
    </row>
    <row r="362" spans="1:3">
      <c r="A362" s="2" t="s">
        <v>1848</v>
      </c>
      <c r="B362" s="2" t="s">
        <v>1849</v>
      </c>
      <c r="C362" s="2" t="s">
        <v>13292</v>
      </c>
    </row>
    <row r="363" spans="1:3">
      <c r="A363" s="2" t="s">
        <v>1850</v>
      </c>
      <c r="B363" s="2" t="s">
        <v>1851</v>
      </c>
      <c r="C363" s="2" t="s">
        <v>13293</v>
      </c>
    </row>
    <row r="364" spans="1:3">
      <c r="A364" s="2" t="s">
        <v>1852</v>
      </c>
      <c r="B364" s="2" t="s">
        <v>1853</v>
      </c>
      <c r="C364" s="2" t="s">
        <v>13294</v>
      </c>
    </row>
    <row r="365" spans="1:3">
      <c r="A365" s="2" t="s">
        <v>1854</v>
      </c>
      <c r="B365" s="2" t="s">
        <v>1855</v>
      </c>
      <c r="C365" s="2" t="s">
        <v>13295</v>
      </c>
    </row>
    <row r="366" spans="1:3">
      <c r="A366" s="2" t="s">
        <v>1856</v>
      </c>
      <c r="B366" s="2" t="s">
        <v>1857</v>
      </c>
      <c r="C366" s="2" t="s">
        <v>13296</v>
      </c>
    </row>
    <row r="367" spans="1:3">
      <c r="A367" s="2" t="s">
        <v>1858</v>
      </c>
      <c r="B367" s="2" t="s">
        <v>1859</v>
      </c>
      <c r="C367" s="2" t="s">
        <v>13297</v>
      </c>
    </row>
    <row r="368" spans="1:3">
      <c r="A368" s="2" t="s">
        <v>1860</v>
      </c>
      <c r="B368" s="2" t="s">
        <v>1861</v>
      </c>
      <c r="C368" s="2" t="s">
        <v>13298</v>
      </c>
    </row>
    <row r="369" spans="1:3">
      <c r="A369" s="2" t="s">
        <v>1862</v>
      </c>
      <c r="B369" s="2" t="s">
        <v>1863</v>
      </c>
      <c r="C369" s="2" t="s">
        <v>13299</v>
      </c>
    </row>
    <row r="370" spans="1:3">
      <c r="A370" s="2" t="s">
        <v>1864</v>
      </c>
      <c r="B370" s="2" t="s">
        <v>1865</v>
      </c>
      <c r="C370" s="2" t="s">
        <v>13300</v>
      </c>
    </row>
    <row r="371" spans="1:3">
      <c r="A371" s="2" t="s">
        <v>1866</v>
      </c>
      <c r="B371" s="2" t="s">
        <v>1867</v>
      </c>
      <c r="C371" s="2" t="s">
        <v>13301</v>
      </c>
    </row>
    <row r="372" spans="1:3">
      <c r="A372" s="2" t="s">
        <v>1868</v>
      </c>
      <c r="B372" s="2" t="s">
        <v>1869</v>
      </c>
      <c r="C372" s="2" t="s">
        <v>13302</v>
      </c>
    </row>
    <row r="373" spans="1:3">
      <c r="A373" s="2" t="s">
        <v>1870</v>
      </c>
      <c r="B373" s="2" t="s">
        <v>1871</v>
      </c>
      <c r="C373" s="2" t="s">
        <v>13303</v>
      </c>
    </row>
    <row r="374" spans="1:3">
      <c r="A374" s="2" t="s">
        <v>1872</v>
      </c>
      <c r="B374" s="2" t="s">
        <v>1873</v>
      </c>
      <c r="C374" s="2" t="s">
        <v>13304</v>
      </c>
    </row>
    <row r="375" spans="1:3">
      <c r="A375" s="2" t="s">
        <v>1874</v>
      </c>
      <c r="B375" s="2" t="s">
        <v>1875</v>
      </c>
      <c r="C375" s="2" t="s">
        <v>13305</v>
      </c>
    </row>
    <row r="376" spans="1:3">
      <c r="A376" s="2" t="s">
        <v>1876</v>
      </c>
      <c r="B376" s="2" t="s">
        <v>1877</v>
      </c>
      <c r="C376" s="2" t="s">
        <v>13306</v>
      </c>
    </row>
    <row r="377" spans="1:3">
      <c r="A377" s="2" t="s">
        <v>1878</v>
      </c>
      <c r="B377" s="2" t="s">
        <v>1879</v>
      </c>
      <c r="C377" s="2" t="s">
        <v>13307</v>
      </c>
    </row>
    <row r="378" spans="1:3">
      <c r="A378" s="2" t="s">
        <v>1880</v>
      </c>
      <c r="B378" s="2" t="s">
        <v>1881</v>
      </c>
      <c r="C378" s="2" t="s">
        <v>13308</v>
      </c>
    </row>
    <row r="379" spans="1:3">
      <c r="A379" s="2" t="s">
        <v>1882</v>
      </c>
      <c r="B379" s="2" t="s">
        <v>1883</v>
      </c>
      <c r="C379" s="2" t="s">
        <v>13309</v>
      </c>
    </row>
    <row r="380" spans="1:3">
      <c r="A380" s="2" t="s">
        <v>1884</v>
      </c>
      <c r="B380" s="2" t="s">
        <v>1885</v>
      </c>
      <c r="C380" s="2" t="s">
        <v>13310</v>
      </c>
    </row>
    <row r="381" spans="1:3">
      <c r="A381" s="2" t="s">
        <v>1886</v>
      </c>
      <c r="B381" s="2" t="s">
        <v>1887</v>
      </c>
      <c r="C381" s="2" t="s">
        <v>13311</v>
      </c>
    </row>
    <row r="382" spans="1:3">
      <c r="A382" s="2" t="s">
        <v>1888</v>
      </c>
      <c r="B382" s="2" t="s">
        <v>1889</v>
      </c>
      <c r="C382" s="2" t="s">
        <v>13312</v>
      </c>
    </row>
    <row r="383" spans="1:3">
      <c r="A383" s="2" t="s">
        <v>1890</v>
      </c>
      <c r="B383" s="2" t="s">
        <v>1891</v>
      </c>
      <c r="C383" s="2" t="s">
        <v>13313</v>
      </c>
    </row>
    <row r="384" spans="1:3">
      <c r="A384" s="2" t="s">
        <v>1892</v>
      </c>
      <c r="B384" s="2" t="s">
        <v>1893</v>
      </c>
      <c r="C384" s="2" t="s">
        <v>13314</v>
      </c>
    </row>
    <row r="385" spans="1:3">
      <c r="A385" s="2" t="s">
        <v>1894</v>
      </c>
      <c r="B385" s="2" t="s">
        <v>1895</v>
      </c>
      <c r="C385" s="2" t="s">
        <v>13315</v>
      </c>
    </row>
    <row r="386" spans="1:3">
      <c r="A386" s="2" t="s">
        <v>1896</v>
      </c>
      <c r="B386" s="2" t="s">
        <v>1897</v>
      </c>
      <c r="C386" s="2" t="s">
        <v>13316</v>
      </c>
    </row>
    <row r="387" spans="1:3">
      <c r="A387" s="2" t="s">
        <v>1898</v>
      </c>
      <c r="B387" s="2" t="s">
        <v>1899</v>
      </c>
      <c r="C387" s="2" t="s">
        <v>13317</v>
      </c>
    </row>
    <row r="388" spans="1:3">
      <c r="A388" s="2" t="s">
        <v>1900</v>
      </c>
      <c r="B388" s="2" t="s">
        <v>1901</v>
      </c>
      <c r="C388" s="2" t="s">
        <v>13318</v>
      </c>
    </row>
    <row r="389" spans="1:3">
      <c r="A389" s="2" t="s">
        <v>1902</v>
      </c>
      <c r="B389" s="2" t="s">
        <v>1903</v>
      </c>
      <c r="C389" s="2" t="s">
        <v>13319</v>
      </c>
    </row>
    <row r="390" spans="1:3">
      <c r="A390" s="2" t="s">
        <v>1904</v>
      </c>
      <c r="B390" s="2" t="s">
        <v>1905</v>
      </c>
      <c r="C390" s="2" t="s">
        <v>13320</v>
      </c>
    </row>
    <row r="391" spans="1:3">
      <c r="A391" s="2" t="s">
        <v>1906</v>
      </c>
      <c r="B391" s="2" t="s">
        <v>1907</v>
      </c>
      <c r="C391" s="2" t="s">
        <v>13321</v>
      </c>
    </row>
    <row r="392" spans="1:3">
      <c r="A392" s="2" t="s">
        <v>1908</v>
      </c>
      <c r="B392" s="2" t="s">
        <v>1909</v>
      </c>
      <c r="C392" s="2" t="s">
        <v>13322</v>
      </c>
    </row>
    <row r="393" spans="1:3">
      <c r="A393" s="2" t="s">
        <v>1910</v>
      </c>
      <c r="B393" s="2" t="s">
        <v>1911</v>
      </c>
      <c r="C393" s="2" t="s">
        <v>13323</v>
      </c>
    </row>
    <row r="394" spans="1:3">
      <c r="A394" s="2" t="s">
        <v>1912</v>
      </c>
      <c r="B394" s="2" t="s">
        <v>1913</v>
      </c>
      <c r="C394" s="2" t="s">
        <v>13324</v>
      </c>
    </row>
    <row r="395" spans="1:3">
      <c r="A395" s="2" t="s">
        <v>1914</v>
      </c>
      <c r="B395" s="2" t="s">
        <v>1915</v>
      </c>
      <c r="C395" s="2" t="s">
        <v>13325</v>
      </c>
    </row>
    <row r="396" spans="1:3">
      <c r="A396" s="2" t="s">
        <v>1916</v>
      </c>
      <c r="B396" s="2" t="s">
        <v>1917</v>
      </c>
      <c r="C396" s="2" t="s">
        <v>13326</v>
      </c>
    </row>
    <row r="397" spans="1:3">
      <c r="A397" s="2" t="s">
        <v>1918</v>
      </c>
      <c r="B397" s="2" t="s">
        <v>1919</v>
      </c>
      <c r="C397" s="2" t="s">
        <v>13327</v>
      </c>
    </row>
    <row r="398" spans="1:3">
      <c r="A398" s="2" t="s">
        <v>1920</v>
      </c>
      <c r="B398" s="2" t="s">
        <v>1921</v>
      </c>
      <c r="C398" s="2" t="s">
        <v>13328</v>
      </c>
    </row>
    <row r="399" spans="1:3">
      <c r="A399" s="2" t="s">
        <v>1922</v>
      </c>
      <c r="B399" s="2" t="s">
        <v>1923</v>
      </c>
      <c r="C399" s="2" t="s">
        <v>13329</v>
      </c>
    </row>
    <row r="400" spans="1:3">
      <c r="A400" s="2" t="s">
        <v>1924</v>
      </c>
      <c r="B400" s="2" t="s">
        <v>1925</v>
      </c>
      <c r="C400" s="2" t="s">
        <v>13330</v>
      </c>
    </row>
    <row r="401" spans="1:3">
      <c r="A401" s="2" t="s">
        <v>1926</v>
      </c>
      <c r="B401" s="2" t="s">
        <v>1927</v>
      </c>
      <c r="C401" s="2" t="s">
        <v>13331</v>
      </c>
    </row>
    <row r="402" spans="1:3">
      <c r="A402" s="2" t="s">
        <v>1928</v>
      </c>
      <c r="B402" s="2" t="s">
        <v>1929</v>
      </c>
      <c r="C402" s="2" t="s">
        <v>13332</v>
      </c>
    </row>
    <row r="403" spans="1:3">
      <c r="A403" s="2" t="s">
        <v>1930</v>
      </c>
      <c r="B403" s="2" t="s">
        <v>1931</v>
      </c>
      <c r="C403" s="2" t="s">
        <v>13333</v>
      </c>
    </row>
    <row r="404" spans="1:3">
      <c r="A404" s="2" t="s">
        <v>1932</v>
      </c>
      <c r="B404" s="2" t="s">
        <v>1933</v>
      </c>
      <c r="C404" s="2" t="s">
        <v>13334</v>
      </c>
    </row>
    <row r="405" spans="1:3">
      <c r="A405" s="2" t="s">
        <v>1934</v>
      </c>
      <c r="B405" s="2" t="s">
        <v>1935</v>
      </c>
      <c r="C405" s="2" t="s">
        <v>13335</v>
      </c>
    </row>
    <row r="406" spans="1:3">
      <c r="A406" s="2" t="s">
        <v>1936</v>
      </c>
      <c r="B406" s="2" t="s">
        <v>1937</v>
      </c>
      <c r="C406" s="2" t="s">
        <v>13336</v>
      </c>
    </row>
    <row r="407" spans="1:3">
      <c r="A407" s="2" t="s">
        <v>1938</v>
      </c>
      <c r="B407" s="2" t="s">
        <v>1939</v>
      </c>
      <c r="C407" s="2" t="s">
        <v>13337</v>
      </c>
    </row>
    <row r="408" spans="1:3">
      <c r="A408" s="2" t="s">
        <v>1940</v>
      </c>
      <c r="B408" s="2" t="s">
        <v>1941</v>
      </c>
      <c r="C408" s="2" t="s">
        <v>13338</v>
      </c>
    </row>
    <row r="409" spans="1:3">
      <c r="A409" s="2" t="s">
        <v>1942</v>
      </c>
      <c r="B409" s="2" t="s">
        <v>1943</v>
      </c>
      <c r="C409" s="2" t="s">
        <v>13339</v>
      </c>
    </row>
    <row r="410" spans="1:3">
      <c r="A410" s="2" t="s">
        <v>1944</v>
      </c>
      <c r="B410" s="2" t="s">
        <v>1945</v>
      </c>
      <c r="C410" s="2" t="s">
        <v>13340</v>
      </c>
    </row>
    <row r="411" spans="1:3">
      <c r="A411" s="2" t="s">
        <v>1946</v>
      </c>
      <c r="B411" s="2" t="s">
        <v>1947</v>
      </c>
      <c r="C411" s="2" t="s">
        <v>13341</v>
      </c>
    </row>
    <row r="412" spans="1:3">
      <c r="A412" s="2" t="s">
        <v>1948</v>
      </c>
      <c r="B412" s="2" t="s">
        <v>1949</v>
      </c>
      <c r="C412" s="2" t="s">
        <v>13342</v>
      </c>
    </row>
    <row r="413" spans="1:3">
      <c r="A413" s="2" t="s">
        <v>1950</v>
      </c>
      <c r="B413" s="2" t="s">
        <v>1951</v>
      </c>
      <c r="C413" s="2" t="s">
        <v>13343</v>
      </c>
    </row>
    <row r="414" spans="1:3">
      <c r="A414" s="2" t="s">
        <v>1952</v>
      </c>
      <c r="B414" s="2" t="s">
        <v>1953</v>
      </c>
      <c r="C414" s="2" t="s">
        <v>13344</v>
      </c>
    </row>
    <row r="415" spans="1:3">
      <c r="A415" s="2" t="s">
        <v>1954</v>
      </c>
      <c r="B415" s="2" t="s">
        <v>1955</v>
      </c>
      <c r="C415" s="2" t="s">
        <v>13345</v>
      </c>
    </row>
    <row r="416" spans="1:3">
      <c r="A416" s="2" t="s">
        <v>1956</v>
      </c>
      <c r="B416" s="2" t="s">
        <v>1957</v>
      </c>
      <c r="C416" s="2" t="s">
        <v>13346</v>
      </c>
    </row>
    <row r="417" spans="1:3">
      <c r="A417" s="2" t="s">
        <v>1958</v>
      </c>
      <c r="B417" s="2" t="s">
        <v>1959</v>
      </c>
      <c r="C417" s="2" t="s">
        <v>13347</v>
      </c>
    </row>
    <row r="418" spans="1:3">
      <c r="A418" s="2" t="s">
        <v>1960</v>
      </c>
      <c r="B418" s="2" t="s">
        <v>1961</v>
      </c>
      <c r="C418" s="2" t="s">
        <v>13348</v>
      </c>
    </row>
    <row r="419" spans="1:3">
      <c r="A419" s="2" t="s">
        <v>1962</v>
      </c>
      <c r="B419" s="2" t="s">
        <v>1963</v>
      </c>
      <c r="C419" s="2" t="s">
        <v>13349</v>
      </c>
    </row>
    <row r="420" spans="1:3">
      <c r="A420" s="2" t="s">
        <v>1964</v>
      </c>
      <c r="B420" s="2" t="s">
        <v>1965</v>
      </c>
      <c r="C420" s="2" t="s">
        <v>13350</v>
      </c>
    </row>
    <row r="421" spans="1:3">
      <c r="A421" s="2" t="s">
        <v>1966</v>
      </c>
      <c r="B421" s="2" t="s">
        <v>1967</v>
      </c>
      <c r="C421" s="2" t="s">
        <v>13351</v>
      </c>
    </row>
    <row r="422" spans="1:3">
      <c r="A422" s="2" t="s">
        <v>1968</v>
      </c>
      <c r="B422" s="2" t="s">
        <v>1969</v>
      </c>
      <c r="C422" s="2" t="s">
        <v>13352</v>
      </c>
    </row>
    <row r="423" spans="1:3">
      <c r="A423" s="2" t="s">
        <v>1970</v>
      </c>
      <c r="B423" s="2" t="s">
        <v>1971</v>
      </c>
      <c r="C423" s="2" t="s">
        <v>13353</v>
      </c>
    </row>
    <row r="424" spans="1:3">
      <c r="A424" s="2" t="s">
        <v>1972</v>
      </c>
      <c r="B424" s="2" t="s">
        <v>1973</v>
      </c>
      <c r="C424" s="2" t="s">
        <v>13354</v>
      </c>
    </row>
    <row r="425" spans="1:3">
      <c r="A425" s="2" t="s">
        <v>1974</v>
      </c>
      <c r="B425" s="2" t="s">
        <v>1975</v>
      </c>
      <c r="C425" s="2" t="s">
        <v>13355</v>
      </c>
    </row>
    <row r="426" spans="1:3">
      <c r="A426" s="2" t="s">
        <v>1976</v>
      </c>
      <c r="B426" s="2" t="s">
        <v>1977</v>
      </c>
      <c r="C426" s="2" t="s">
        <v>13356</v>
      </c>
    </row>
    <row r="427" spans="1:3">
      <c r="A427" s="2" t="s">
        <v>1978</v>
      </c>
      <c r="B427" s="2" t="s">
        <v>1979</v>
      </c>
      <c r="C427" s="2" t="s">
        <v>13357</v>
      </c>
    </row>
    <row r="428" spans="1:3">
      <c r="A428" s="2" t="s">
        <v>1980</v>
      </c>
      <c r="B428" s="2" t="s">
        <v>1981</v>
      </c>
      <c r="C428" s="2" t="s">
        <v>13358</v>
      </c>
    </row>
    <row r="429" spans="1:3">
      <c r="A429" s="2" t="s">
        <v>1982</v>
      </c>
      <c r="B429" s="2" t="s">
        <v>1983</v>
      </c>
      <c r="C429" s="2" t="s">
        <v>13359</v>
      </c>
    </row>
    <row r="430" spans="1:3">
      <c r="A430" s="2" t="s">
        <v>1984</v>
      </c>
      <c r="B430" s="2" t="s">
        <v>1985</v>
      </c>
      <c r="C430" s="2" t="s">
        <v>13360</v>
      </c>
    </row>
    <row r="431" spans="1:3">
      <c r="A431" s="2" t="s">
        <v>1986</v>
      </c>
      <c r="B431" s="2" t="s">
        <v>1987</v>
      </c>
      <c r="C431" s="2" t="s">
        <v>13361</v>
      </c>
    </row>
    <row r="432" spans="1:3">
      <c r="A432" s="2" t="s">
        <v>1988</v>
      </c>
      <c r="B432" s="2" t="s">
        <v>1989</v>
      </c>
      <c r="C432" s="2" t="s">
        <v>13362</v>
      </c>
    </row>
    <row r="433" spans="1:3">
      <c r="A433" s="2" t="s">
        <v>1990</v>
      </c>
      <c r="B433" s="2" t="s">
        <v>1991</v>
      </c>
      <c r="C433" s="2" t="s">
        <v>13363</v>
      </c>
    </row>
    <row r="434" spans="1:3">
      <c r="A434" s="2" t="s">
        <v>1992</v>
      </c>
      <c r="B434" s="2" t="s">
        <v>1993</v>
      </c>
      <c r="C434" s="2" t="s">
        <v>13364</v>
      </c>
    </row>
    <row r="435" spans="1:3">
      <c r="A435" s="2" t="s">
        <v>1994</v>
      </c>
      <c r="B435" s="2" t="s">
        <v>1995</v>
      </c>
      <c r="C435" s="2" t="s">
        <v>13365</v>
      </c>
    </row>
    <row r="436" spans="1:3">
      <c r="A436" s="2" t="s">
        <v>1996</v>
      </c>
      <c r="B436" s="2" t="s">
        <v>1997</v>
      </c>
      <c r="C436" s="2" t="s">
        <v>13366</v>
      </c>
    </row>
    <row r="437" spans="1:3">
      <c r="A437" s="2" t="s">
        <v>1998</v>
      </c>
      <c r="B437" s="2" t="s">
        <v>1999</v>
      </c>
      <c r="C437" s="2" t="s">
        <v>13367</v>
      </c>
    </row>
    <row r="438" spans="1:3">
      <c r="A438" s="2" t="s">
        <v>2000</v>
      </c>
      <c r="B438" s="2" t="s">
        <v>2001</v>
      </c>
      <c r="C438" s="2" t="s">
        <v>13368</v>
      </c>
    </row>
    <row r="439" spans="1:3">
      <c r="A439" s="2" t="s">
        <v>2002</v>
      </c>
      <c r="B439" s="2" t="s">
        <v>2003</v>
      </c>
      <c r="C439" s="2" t="s">
        <v>13369</v>
      </c>
    </row>
    <row r="440" spans="1:3">
      <c r="A440" s="2" t="s">
        <v>2004</v>
      </c>
      <c r="B440" s="2" t="s">
        <v>2005</v>
      </c>
      <c r="C440" s="2" t="s">
        <v>13370</v>
      </c>
    </row>
    <row r="441" spans="1:3">
      <c r="A441" s="2" t="s">
        <v>2006</v>
      </c>
      <c r="B441" s="2" t="s">
        <v>2007</v>
      </c>
      <c r="C441" s="2" t="s">
        <v>13371</v>
      </c>
    </row>
    <row r="442" spans="1:3">
      <c r="A442" s="2" t="s">
        <v>2008</v>
      </c>
      <c r="B442" s="2" t="s">
        <v>2009</v>
      </c>
      <c r="C442" s="2" t="s">
        <v>13372</v>
      </c>
    </row>
    <row r="443" spans="1:3">
      <c r="A443" s="2" t="s">
        <v>2010</v>
      </c>
      <c r="B443" s="2" t="s">
        <v>2011</v>
      </c>
      <c r="C443" s="2" t="s">
        <v>13373</v>
      </c>
    </row>
    <row r="444" spans="1:3">
      <c r="A444" s="2" t="s">
        <v>2012</v>
      </c>
      <c r="B444" s="2" t="s">
        <v>2013</v>
      </c>
      <c r="C444" s="2" t="s">
        <v>13374</v>
      </c>
    </row>
    <row r="445" spans="1:3">
      <c r="A445" s="2" t="s">
        <v>2014</v>
      </c>
      <c r="B445" s="2" t="s">
        <v>2015</v>
      </c>
      <c r="C445" s="2" t="s">
        <v>13375</v>
      </c>
    </row>
    <row r="446" spans="1:3">
      <c r="A446" s="2" t="s">
        <v>2016</v>
      </c>
      <c r="B446" s="2" t="s">
        <v>2017</v>
      </c>
      <c r="C446" s="2" t="s">
        <v>13376</v>
      </c>
    </row>
    <row r="447" spans="1:3">
      <c r="A447" s="2" t="s">
        <v>2018</v>
      </c>
      <c r="B447" s="2" t="s">
        <v>2019</v>
      </c>
      <c r="C447" s="2" t="s">
        <v>13377</v>
      </c>
    </row>
    <row r="448" spans="1:3">
      <c r="A448" s="2" t="s">
        <v>2020</v>
      </c>
      <c r="B448" s="2" t="s">
        <v>2021</v>
      </c>
      <c r="C448" s="2" t="s">
        <v>13378</v>
      </c>
    </row>
    <row r="449" spans="1:3">
      <c r="A449" s="2" t="s">
        <v>2020</v>
      </c>
      <c r="B449" s="2" t="s">
        <v>2021</v>
      </c>
      <c r="C449" s="2" t="s">
        <v>13378</v>
      </c>
    </row>
    <row r="450" spans="1:3">
      <c r="A450" s="2" t="s">
        <v>2022</v>
      </c>
      <c r="B450" s="2" t="s">
        <v>2023</v>
      </c>
      <c r="C450" s="2" t="s">
        <v>13379</v>
      </c>
    </row>
    <row r="451" spans="1:3">
      <c r="A451" s="2" t="s">
        <v>2022</v>
      </c>
      <c r="B451" s="2" t="s">
        <v>2023</v>
      </c>
      <c r="C451" s="2" t="s">
        <v>13379</v>
      </c>
    </row>
    <row r="452" spans="1:3">
      <c r="A452" s="2" t="s">
        <v>2024</v>
      </c>
      <c r="B452" s="2" t="s">
        <v>2025</v>
      </c>
      <c r="C452" s="2" t="s">
        <v>13380</v>
      </c>
    </row>
    <row r="453" spans="1:3">
      <c r="A453" s="2" t="s">
        <v>2024</v>
      </c>
      <c r="B453" s="2" t="s">
        <v>2025</v>
      </c>
      <c r="C453" s="2" t="s">
        <v>13380</v>
      </c>
    </row>
    <row r="454" spans="1:3">
      <c r="A454" s="2" t="s">
        <v>2026</v>
      </c>
      <c r="B454" s="2" t="s">
        <v>2027</v>
      </c>
      <c r="C454" s="2" t="s">
        <v>13381</v>
      </c>
    </row>
    <row r="455" spans="1:3">
      <c r="A455" s="2" t="s">
        <v>2026</v>
      </c>
      <c r="B455" s="2" t="s">
        <v>2027</v>
      </c>
      <c r="C455" s="2" t="s">
        <v>13381</v>
      </c>
    </row>
    <row r="456" spans="1:3">
      <c r="A456" s="2" t="s">
        <v>2028</v>
      </c>
      <c r="B456" s="2" t="s">
        <v>2029</v>
      </c>
      <c r="C456" s="2" t="s">
        <v>13382</v>
      </c>
    </row>
    <row r="457" spans="1:3">
      <c r="A457" s="2" t="s">
        <v>2028</v>
      </c>
      <c r="B457" s="2" t="s">
        <v>2029</v>
      </c>
      <c r="C457" s="2" t="s">
        <v>13382</v>
      </c>
    </row>
    <row r="458" spans="1:3">
      <c r="A458" s="2" t="s">
        <v>2030</v>
      </c>
      <c r="B458" s="2" t="s">
        <v>2031</v>
      </c>
      <c r="C458" s="2" t="s">
        <v>13383</v>
      </c>
    </row>
    <row r="459" spans="1:3">
      <c r="A459" s="2" t="s">
        <v>2030</v>
      </c>
      <c r="B459" s="2" t="s">
        <v>2031</v>
      </c>
      <c r="C459" s="2" t="s">
        <v>13383</v>
      </c>
    </row>
    <row r="460" spans="1:3">
      <c r="A460" s="2" t="s">
        <v>2032</v>
      </c>
      <c r="B460" s="2" t="s">
        <v>2033</v>
      </c>
      <c r="C460" s="2" t="s">
        <v>13384</v>
      </c>
    </row>
    <row r="461" spans="1:3">
      <c r="A461" s="2" t="s">
        <v>2032</v>
      </c>
      <c r="B461" s="2" t="s">
        <v>2033</v>
      </c>
      <c r="C461" s="2" t="s">
        <v>13384</v>
      </c>
    </row>
    <row r="462" spans="1:3">
      <c r="A462" s="2" t="s">
        <v>2034</v>
      </c>
      <c r="B462" s="2" t="s">
        <v>2035</v>
      </c>
      <c r="C462" s="2" t="s">
        <v>13385</v>
      </c>
    </row>
    <row r="463" spans="1:3">
      <c r="A463" s="2" t="s">
        <v>2034</v>
      </c>
      <c r="B463" s="2" t="s">
        <v>2035</v>
      </c>
      <c r="C463" s="2" t="s">
        <v>13385</v>
      </c>
    </row>
    <row r="464" spans="1:3">
      <c r="A464" s="2" t="s">
        <v>2036</v>
      </c>
      <c r="B464" s="2" t="s">
        <v>2037</v>
      </c>
      <c r="C464" s="2" t="s">
        <v>13386</v>
      </c>
    </row>
    <row r="465" spans="1:3">
      <c r="A465" s="2" t="s">
        <v>2036</v>
      </c>
      <c r="B465" s="2" t="s">
        <v>2037</v>
      </c>
      <c r="C465" s="2" t="s">
        <v>13386</v>
      </c>
    </row>
    <row r="466" spans="1:3">
      <c r="A466" s="2" t="s">
        <v>2038</v>
      </c>
      <c r="B466" s="2" t="s">
        <v>2039</v>
      </c>
      <c r="C466" s="2" t="s">
        <v>13387</v>
      </c>
    </row>
    <row r="467" spans="1:3">
      <c r="A467" s="2" t="s">
        <v>2038</v>
      </c>
      <c r="B467" s="2" t="s">
        <v>2039</v>
      </c>
      <c r="C467" s="2" t="s">
        <v>13387</v>
      </c>
    </row>
    <row r="468" spans="1:3">
      <c r="A468" s="2" t="s">
        <v>2040</v>
      </c>
      <c r="B468" s="2" t="s">
        <v>2041</v>
      </c>
      <c r="C468" s="2" t="s">
        <v>13388</v>
      </c>
    </row>
    <row r="469" spans="1:3">
      <c r="A469" s="2" t="s">
        <v>2040</v>
      </c>
      <c r="B469" s="2" t="s">
        <v>2041</v>
      </c>
      <c r="C469" s="2" t="s">
        <v>13388</v>
      </c>
    </row>
    <row r="470" spans="1:3">
      <c r="A470" s="2" t="s">
        <v>2042</v>
      </c>
      <c r="B470" s="2" t="s">
        <v>2043</v>
      </c>
      <c r="C470" s="2" t="s">
        <v>13389</v>
      </c>
    </row>
    <row r="471" spans="1:3">
      <c r="A471" s="2" t="s">
        <v>2042</v>
      </c>
      <c r="B471" s="2" t="s">
        <v>2043</v>
      </c>
      <c r="C471" s="2" t="s">
        <v>13389</v>
      </c>
    </row>
    <row r="472" spans="1:3">
      <c r="A472" s="2" t="s">
        <v>2044</v>
      </c>
      <c r="B472" s="2" t="s">
        <v>2045</v>
      </c>
      <c r="C472" s="2" t="s">
        <v>13390</v>
      </c>
    </row>
    <row r="473" spans="1:3">
      <c r="A473" s="2" t="s">
        <v>2044</v>
      </c>
      <c r="B473" s="2" t="s">
        <v>2045</v>
      </c>
      <c r="C473" s="2" t="s">
        <v>13390</v>
      </c>
    </row>
    <row r="474" spans="1:3">
      <c r="A474" s="2" t="s">
        <v>2046</v>
      </c>
      <c r="B474" s="2" t="s">
        <v>2047</v>
      </c>
      <c r="C474" s="2" t="s">
        <v>13391</v>
      </c>
    </row>
    <row r="475" spans="1:3">
      <c r="A475" s="2" t="s">
        <v>2046</v>
      </c>
      <c r="B475" s="2" t="s">
        <v>2047</v>
      </c>
      <c r="C475" s="2" t="s">
        <v>13391</v>
      </c>
    </row>
    <row r="476" spans="1:3">
      <c r="A476" s="2" t="s">
        <v>2048</v>
      </c>
      <c r="B476" s="2" t="s">
        <v>2049</v>
      </c>
      <c r="C476" s="2" t="s">
        <v>13392</v>
      </c>
    </row>
    <row r="477" spans="1:3">
      <c r="A477" s="2" t="s">
        <v>2048</v>
      </c>
      <c r="B477" s="2" t="s">
        <v>2049</v>
      </c>
      <c r="C477" s="2" t="s">
        <v>13392</v>
      </c>
    </row>
    <row r="478" spans="1:3">
      <c r="A478" s="2" t="s">
        <v>2050</v>
      </c>
      <c r="B478" s="2" t="s">
        <v>2051</v>
      </c>
      <c r="C478" s="2" t="s">
        <v>13393</v>
      </c>
    </row>
    <row r="479" spans="1:3">
      <c r="A479" s="2" t="s">
        <v>2050</v>
      </c>
      <c r="B479" s="2" t="s">
        <v>2051</v>
      </c>
      <c r="C479" s="2" t="s">
        <v>13393</v>
      </c>
    </row>
    <row r="480" spans="1:3">
      <c r="A480" s="2" t="s">
        <v>2052</v>
      </c>
      <c r="B480" s="2" t="s">
        <v>2053</v>
      </c>
      <c r="C480" s="2" t="s">
        <v>13394</v>
      </c>
    </row>
    <row r="481" spans="1:3">
      <c r="A481" s="2" t="s">
        <v>2052</v>
      </c>
      <c r="B481" s="2" t="s">
        <v>2053</v>
      </c>
      <c r="C481" s="2" t="s">
        <v>13394</v>
      </c>
    </row>
    <row r="482" spans="1:3">
      <c r="A482" s="2" t="s">
        <v>2054</v>
      </c>
      <c r="B482" s="2" t="s">
        <v>2055</v>
      </c>
      <c r="C482" s="2" t="s">
        <v>13395</v>
      </c>
    </row>
    <row r="483" spans="1:3">
      <c r="A483" s="2" t="s">
        <v>2054</v>
      </c>
      <c r="B483" s="2" t="s">
        <v>2055</v>
      </c>
      <c r="C483" s="2" t="s">
        <v>13395</v>
      </c>
    </row>
    <row r="484" spans="1:3">
      <c r="A484" s="2" t="s">
        <v>2056</v>
      </c>
      <c r="B484" s="2" t="s">
        <v>2057</v>
      </c>
      <c r="C484" s="2" t="s">
        <v>13396</v>
      </c>
    </row>
    <row r="485" spans="1:3">
      <c r="A485" s="2" t="s">
        <v>2058</v>
      </c>
      <c r="B485" s="2" t="s">
        <v>2059</v>
      </c>
      <c r="C485" s="2" t="s">
        <v>13397</v>
      </c>
    </row>
    <row r="486" spans="1:3">
      <c r="A486" s="2" t="s">
        <v>2060</v>
      </c>
      <c r="B486" s="2" t="s">
        <v>2061</v>
      </c>
      <c r="C486" s="2" t="s">
        <v>13398</v>
      </c>
    </row>
    <row r="487" spans="1:3">
      <c r="A487" s="2" t="s">
        <v>2062</v>
      </c>
      <c r="B487" s="2" t="s">
        <v>2063</v>
      </c>
      <c r="C487" s="2" t="s">
        <v>13399</v>
      </c>
    </row>
    <row r="488" spans="1:3">
      <c r="A488" s="2" t="s">
        <v>2064</v>
      </c>
      <c r="B488" s="2" t="s">
        <v>2065</v>
      </c>
      <c r="C488" s="2" t="s">
        <v>13400</v>
      </c>
    </row>
    <row r="489" spans="1:3">
      <c r="A489" s="2" t="s">
        <v>2066</v>
      </c>
      <c r="B489" s="2" t="s">
        <v>2067</v>
      </c>
      <c r="C489" s="2" t="s">
        <v>13401</v>
      </c>
    </row>
    <row r="490" spans="1:3">
      <c r="A490" s="2" t="s">
        <v>2068</v>
      </c>
      <c r="B490" s="2" t="s">
        <v>2069</v>
      </c>
      <c r="C490" s="2" t="s">
        <v>13402</v>
      </c>
    </row>
    <row r="491" spans="1:3">
      <c r="A491" s="2" t="s">
        <v>2070</v>
      </c>
      <c r="B491" s="2" t="s">
        <v>2071</v>
      </c>
      <c r="C491" s="2" t="s">
        <v>13403</v>
      </c>
    </row>
    <row r="492" spans="1:3">
      <c r="A492" s="2" t="s">
        <v>2072</v>
      </c>
      <c r="B492" s="2" t="s">
        <v>2073</v>
      </c>
      <c r="C492" s="2" t="s">
        <v>13404</v>
      </c>
    </row>
    <row r="493" spans="1:3">
      <c r="A493" s="2" t="s">
        <v>2074</v>
      </c>
      <c r="B493" s="2" t="s">
        <v>2075</v>
      </c>
      <c r="C493" s="2" t="s">
        <v>13405</v>
      </c>
    </row>
    <row r="494" spans="1:3">
      <c r="A494" s="2" t="s">
        <v>2076</v>
      </c>
      <c r="B494" s="2" t="s">
        <v>2077</v>
      </c>
      <c r="C494" s="2" t="s">
        <v>13406</v>
      </c>
    </row>
    <row r="495" spans="1:3">
      <c r="A495" s="2" t="s">
        <v>2078</v>
      </c>
      <c r="B495" s="2" t="s">
        <v>2079</v>
      </c>
      <c r="C495" s="2" t="s">
        <v>13407</v>
      </c>
    </row>
    <row r="496" spans="1:3">
      <c r="A496" s="2" t="s">
        <v>2080</v>
      </c>
      <c r="B496" s="2" t="s">
        <v>2081</v>
      </c>
      <c r="C496" s="2" t="s">
        <v>13408</v>
      </c>
    </row>
    <row r="497" spans="1:3">
      <c r="A497" s="2" t="s">
        <v>2080</v>
      </c>
      <c r="B497" s="2" t="s">
        <v>2081</v>
      </c>
      <c r="C497" s="2" t="s">
        <v>13408</v>
      </c>
    </row>
    <row r="498" spans="1:3">
      <c r="A498" s="2" t="s">
        <v>2082</v>
      </c>
      <c r="B498" s="2" t="s">
        <v>2083</v>
      </c>
      <c r="C498" s="2" t="s">
        <v>13409</v>
      </c>
    </row>
    <row r="499" spans="1:3">
      <c r="A499" s="2" t="s">
        <v>2082</v>
      </c>
      <c r="B499" s="2" t="s">
        <v>2084</v>
      </c>
      <c r="C499" s="2" t="s">
        <v>13410</v>
      </c>
    </row>
    <row r="500" spans="1:3">
      <c r="A500" s="2" t="s">
        <v>2085</v>
      </c>
      <c r="B500" s="2" t="s">
        <v>2086</v>
      </c>
      <c r="C500" s="2" t="s">
        <v>13411</v>
      </c>
    </row>
    <row r="501" spans="1:3">
      <c r="A501" s="2" t="s">
        <v>2085</v>
      </c>
      <c r="B501" s="2" t="s">
        <v>2086</v>
      </c>
      <c r="C501" s="2" t="s">
        <v>13411</v>
      </c>
    </row>
    <row r="502" spans="1:3">
      <c r="A502" s="2" t="s">
        <v>2087</v>
      </c>
      <c r="B502" s="2" t="s">
        <v>2088</v>
      </c>
      <c r="C502" s="2" t="s">
        <v>13412</v>
      </c>
    </row>
    <row r="503" spans="1:3">
      <c r="A503" s="2" t="s">
        <v>2087</v>
      </c>
      <c r="B503" s="2" t="s">
        <v>2088</v>
      </c>
      <c r="C503" s="2" t="s">
        <v>13412</v>
      </c>
    </row>
    <row r="504" spans="1:3">
      <c r="A504" s="2" t="s">
        <v>2089</v>
      </c>
      <c r="B504" s="2" t="s">
        <v>2090</v>
      </c>
      <c r="C504" s="2" t="s">
        <v>13413</v>
      </c>
    </row>
    <row r="505" spans="1:3">
      <c r="A505" s="2" t="s">
        <v>2091</v>
      </c>
      <c r="B505" s="2" t="s">
        <v>2092</v>
      </c>
      <c r="C505" s="2" t="s">
        <v>13414</v>
      </c>
    </row>
    <row r="506" spans="1:3">
      <c r="A506" s="2" t="s">
        <v>2093</v>
      </c>
      <c r="B506" s="2" t="s">
        <v>2094</v>
      </c>
      <c r="C506" s="2" t="s">
        <v>13415</v>
      </c>
    </row>
    <row r="507" spans="1:3">
      <c r="A507" s="2" t="s">
        <v>2095</v>
      </c>
      <c r="B507" s="2" t="s">
        <v>2096</v>
      </c>
      <c r="C507" s="2" t="s">
        <v>13416</v>
      </c>
    </row>
    <row r="508" spans="1:3">
      <c r="A508" s="2" t="s">
        <v>2097</v>
      </c>
      <c r="B508" s="2" t="s">
        <v>2098</v>
      </c>
      <c r="C508" s="2" t="s">
        <v>13417</v>
      </c>
    </row>
    <row r="509" spans="1:3">
      <c r="A509" s="2" t="s">
        <v>2099</v>
      </c>
      <c r="B509" s="2" t="s">
        <v>2100</v>
      </c>
      <c r="C509" s="2" t="s">
        <v>13418</v>
      </c>
    </row>
    <row r="510" spans="1:3">
      <c r="A510" s="2" t="s">
        <v>2101</v>
      </c>
      <c r="B510" s="2" t="s">
        <v>2102</v>
      </c>
      <c r="C510" s="2" t="s">
        <v>13419</v>
      </c>
    </row>
    <row r="511" spans="1:3">
      <c r="A511" s="2" t="s">
        <v>2103</v>
      </c>
      <c r="B511" s="2" t="s">
        <v>1469</v>
      </c>
      <c r="C511" s="2" t="s">
        <v>13420</v>
      </c>
    </row>
    <row r="512" spans="1:3">
      <c r="A512" s="2" t="s">
        <v>2104</v>
      </c>
      <c r="B512" s="2" t="s">
        <v>2105</v>
      </c>
      <c r="C512" s="2" t="s">
        <v>13421</v>
      </c>
    </row>
    <row r="513" spans="1:3">
      <c r="A513" s="2" t="s">
        <v>2106</v>
      </c>
      <c r="B513" s="2" t="s">
        <v>2107</v>
      </c>
      <c r="C513" s="2" t="s">
        <v>13422</v>
      </c>
    </row>
    <row r="514" spans="1:3">
      <c r="A514" s="2" t="s">
        <v>2106</v>
      </c>
      <c r="B514" s="2" t="s">
        <v>2107</v>
      </c>
      <c r="C514" s="2" t="s">
        <v>13422</v>
      </c>
    </row>
    <row r="515" spans="1:3">
      <c r="A515" s="2" t="s">
        <v>2106</v>
      </c>
      <c r="B515" s="2" t="s">
        <v>2108</v>
      </c>
      <c r="C515" s="2" t="s">
        <v>13423</v>
      </c>
    </row>
    <row r="516" spans="1:3">
      <c r="A516" s="2" t="s">
        <v>2109</v>
      </c>
      <c r="B516" s="2" t="s">
        <v>2110</v>
      </c>
      <c r="C516" s="2" t="s">
        <v>13424</v>
      </c>
    </row>
    <row r="517" spans="1:3">
      <c r="A517" s="2" t="s">
        <v>2109</v>
      </c>
      <c r="B517" s="2" t="s">
        <v>2110</v>
      </c>
      <c r="C517" s="2" t="s">
        <v>13424</v>
      </c>
    </row>
    <row r="518" spans="1:3">
      <c r="A518" s="2" t="s">
        <v>2109</v>
      </c>
      <c r="B518" s="2" t="s">
        <v>2110</v>
      </c>
      <c r="C518" s="2" t="s">
        <v>13424</v>
      </c>
    </row>
    <row r="519" spans="1:3">
      <c r="A519" s="2" t="s">
        <v>2111</v>
      </c>
      <c r="B519" s="2" t="s">
        <v>2112</v>
      </c>
      <c r="C519" s="2" t="s">
        <v>13425</v>
      </c>
    </row>
    <row r="520" spans="1:3">
      <c r="A520" s="2" t="s">
        <v>2111</v>
      </c>
      <c r="B520" s="2" t="s">
        <v>2112</v>
      </c>
      <c r="C520" s="2" t="s">
        <v>13425</v>
      </c>
    </row>
    <row r="521" spans="1:3">
      <c r="A521" s="2" t="s">
        <v>2111</v>
      </c>
      <c r="B521" s="2" t="s">
        <v>2112</v>
      </c>
      <c r="C521" s="2" t="s">
        <v>13425</v>
      </c>
    </row>
    <row r="522" spans="1:3">
      <c r="A522" s="2" t="s">
        <v>2113</v>
      </c>
      <c r="B522" s="2" t="s">
        <v>2114</v>
      </c>
      <c r="C522" s="2" t="s">
        <v>13426</v>
      </c>
    </row>
    <row r="523" spans="1:3">
      <c r="A523" s="2" t="s">
        <v>2115</v>
      </c>
      <c r="B523" s="2" t="s">
        <v>2116</v>
      </c>
      <c r="C523" s="2" t="s">
        <v>13427</v>
      </c>
    </row>
    <row r="524" spans="1:3">
      <c r="A524" s="2" t="s">
        <v>2117</v>
      </c>
      <c r="B524" s="2" t="s">
        <v>2118</v>
      </c>
      <c r="C524" s="2" t="s">
        <v>13428</v>
      </c>
    </row>
    <row r="525" spans="1:3">
      <c r="A525" s="2" t="s">
        <v>2119</v>
      </c>
      <c r="B525" s="2" t="s">
        <v>2120</v>
      </c>
      <c r="C525" s="2" t="s">
        <v>13429</v>
      </c>
    </row>
    <row r="526" spans="1:3">
      <c r="A526" s="2" t="s">
        <v>2121</v>
      </c>
      <c r="B526" s="2" t="s">
        <v>2122</v>
      </c>
      <c r="C526" s="2" t="s">
        <v>13430</v>
      </c>
    </row>
    <row r="527" spans="1:3">
      <c r="A527" s="2" t="s">
        <v>2123</v>
      </c>
      <c r="B527" s="2" t="s">
        <v>2124</v>
      </c>
      <c r="C527" s="2" t="s">
        <v>13431</v>
      </c>
    </row>
    <row r="528" spans="1:3">
      <c r="A528" s="2" t="s">
        <v>2125</v>
      </c>
      <c r="B528" s="2" t="s">
        <v>2126</v>
      </c>
      <c r="C528" s="2" t="s">
        <v>13432</v>
      </c>
    </row>
    <row r="529" spans="1:3">
      <c r="A529" s="2" t="s">
        <v>2127</v>
      </c>
      <c r="B529" s="2" t="s">
        <v>2128</v>
      </c>
      <c r="C529" s="2" t="s">
        <v>13433</v>
      </c>
    </row>
    <row r="530" spans="1:3">
      <c r="A530" s="2" t="s">
        <v>2129</v>
      </c>
      <c r="B530" s="2" t="s">
        <v>2130</v>
      </c>
      <c r="C530" s="2" t="s">
        <v>13434</v>
      </c>
    </row>
    <row r="531" spans="1:3">
      <c r="A531" s="2" t="s">
        <v>2131</v>
      </c>
      <c r="B531" s="2" t="s">
        <v>2132</v>
      </c>
      <c r="C531" s="2" t="s">
        <v>13435</v>
      </c>
    </row>
    <row r="532" spans="1:3">
      <c r="A532" s="2" t="s">
        <v>2133</v>
      </c>
      <c r="B532" s="2" t="s">
        <v>2134</v>
      </c>
      <c r="C532" s="2" t="s">
        <v>13436</v>
      </c>
    </row>
    <row r="533" spans="1:3">
      <c r="A533" s="2" t="s">
        <v>2135</v>
      </c>
      <c r="B533" s="2" t="s">
        <v>2136</v>
      </c>
      <c r="C533" s="2" t="s">
        <v>13437</v>
      </c>
    </row>
    <row r="534" spans="1:3">
      <c r="A534" s="2" t="s">
        <v>2137</v>
      </c>
      <c r="B534" s="2" t="s">
        <v>2138</v>
      </c>
      <c r="C534" s="2" t="s">
        <v>13438</v>
      </c>
    </row>
    <row r="535" spans="1:3">
      <c r="A535" s="2" t="s">
        <v>2139</v>
      </c>
      <c r="B535" s="2" t="s">
        <v>2140</v>
      </c>
      <c r="C535" s="2" t="s">
        <v>13439</v>
      </c>
    </row>
    <row r="536" spans="1:3">
      <c r="A536" s="2" t="s">
        <v>2141</v>
      </c>
      <c r="B536" s="2" t="s">
        <v>2142</v>
      </c>
      <c r="C536" s="2" t="s">
        <v>13440</v>
      </c>
    </row>
    <row r="537" spans="1:3">
      <c r="A537" s="2" t="s">
        <v>2143</v>
      </c>
      <c r="B537" s="2" t="s">
        <v>2144</v>
      </c>
      <c r="C537" s="2" t="s">
        <v>13441</v>
      </c>
    </row>
    <row r="538" spans="1:3">
      <c r="A538" s="2" t="s">
        <v>2145</v>
      </c>
      <c r="B538" s="2" t="s">
        <v>2146</v>
      </c>
      <c r="C538" s="2" t="s">
        <v>13442</v>
      </c>
    </row>
    <row r="539" spans="1:3">
      <c r="A539" s="2" t="s">
        <v>2147</v>
      </c>
      <c r="B539" s="2" t="s">
        <v>2148</v>
      </c>
      <c r="C539" s="2" t="s">
        <v>13443</v>
      </c>
    </row>
    <row r="540" spans="1:3">
      <c r="A540" s="2" t="s">
        <v>2149</v>
      </c>
      <c r="B540" s="2" t="s">
        <v>2150</v>
      </c>
      <c r="C540" s="2" t="s">
        <v>13444</v>
      </c>
    </row>
    <row r="541" spans="1:3">
      <c r="A541" s="2" t="s">
        <v>2151</v>
      </c>
      <c r="B541" s="2" t="s">
        <v>2152</v>
      </c>
      <c r="C541" s="2" t="s">
        <v>13445</v>
      </c>
    </row>
    <row r="542" spans="1:3">
      <c r="A542" s="2" t="s">
        <v>2153</v>
      </c>
      <c r="B542" s="2" t="s">
        <v>2154</v>
      </c>
      <c r="C542" s="2" t="s">
        <v>13446</v>
      </c>
    </row>
    <row r="543" spans="1:3">
      <c r="A543" s="2" t="s">
        <v>2155</v>
      </c>
      <c r="B543" s="2" t="s">
        <v>2156</v>
      </c>
      <c r="C543" s="2" t="s">
        <v>13447</v>
      </c>
    </row>
    <row r="544" spans="1:3">
      <c r="A544" s="2" t="s">
        <v>2157</v>
      </c>
      <c r="B544" s="2" t="s">
        <v>2158</v>
      </c>
      <c r="C544" s="2" t="s">
        <v>13448</v>
      </c>
    </row>
    <row r="545" spans="1:3">
      <c r="A545" s="2" t="s">
        <v>2159</v>
      </c>
      <c r="B545" s="2" t="s">
        <v>2160</v>
      </c>
      <c r="C545" s="2" t="s">
        <v>13449</v>
      </c>
    </row>
    <row r="546" spans="1:3">
      <c r="A546" s="2" t="s">
        <v>2161</v>
      </c>
      <c r="B546" s="2" t="s">
        <v>2162</v>
      </c>
      <c r="C546" s="2" t="s">
        <v>13450</v>
      </c>
    </row>
    <row r="547" spans="1:3">
      <c r="A547" s="2" t="s">
        <v>2163</v>
      </c>
      <c r="B547" s="2" t="s">
        <v>2164</v>
      </c>
      <c r="C547" s="2" t="s">
        <v>13451</v>
      </c>
    </row>
    <row r="548" spans="1:3">
      <c r="A548" s="2" t="s">
        <v>2165</v>
      </c>
      <c r="B548" s="2" t="s">
        <v>2166</v>
      </c>
      <c r="C548" s="2" t="s">
        <v>13452</v>
      </c>
    </row>
    <row r="549" spans="1:3">
      <c r="A549" s="2" t="s">
        <v>2167</v>
      </c>
      <c r="B549" s="2" t="s">
        <v>2168</v>
      </c>
      <c r="C549" s="2" t="s">
        <v>13453</v>
      </c>
    </row>
    <row r="550" spans="1:3">
      <c r="A550" s="2" t="s">
        <v>2169</v>
      </c>
      <c r="B550" s="2" t="s">
        <v>2170</v>
      </c>
      <c r="C550" s="2" t="s">
        <v>13454</v>
      </c>
    </row>
    <row r="551" spans="1:3">
      <c r="A551" s="2" t="s">
        <v>2171</v>
      </c>
      <c r="B551" s="2" t="s">
        <v>2172</v>
      </c>
      <c r="C551" s="2" t="s">
        <v>13455</v>
      </c>
    </row>
    <row r="552" spans="1:3">
      <c r="A552" s="2" t="s">
        <v>2173</v>
      </c>
      <c r="B552" s="2" t="s">
        <v>2174</v>
      </c>
      <c r="C552" s="2" t="s">
        <v>13456</v>
      </c>
    </row>
    <row r="553" spans="1:3">
      <c r="A553" s="2" t="s">
        <v>2175</v>
      </c>
      <c r="B553" s="2" t="s">
        <v>2176</v>
      </c>
      <c r="C553" s="2" t="s">
        <v>13457</v>
      </c>
    </row>
    <row r="554" spans="1:3">
      <c r="A554" s="2" t="s">
        <v>2177</v>
      </c>
      <c r="B554" s="2" t="s">
        <v>2178</v>
      </c>
      <c r="C554" s="2" t="s">
        <v>13458</v>
      </c>
    </row>
    <row r="555" spans="1:3">
      <c r="A555" s="2" t="s">
        <v>2179</v>
      </c>
      <c r="B555" s="2" t="s">
        <v>2180</v>
      </c>
      <c r="C555" s="2" t="s">
        <v>13459</v>
      </c>
    </row>
    <row r="556" spans="1:3">
      <c r="A556" s="2" t="s">
        <v>2181</v>
      </c>
      <c r="B556" s="2" t="s">
        <v>2182</v>
      </c>
      <c r="C556" s="2" t="s">
        <v>13460</v>
      </c>
    </row>
    <row r="557" spans="1:3">
      <c r="A557" s="2" t="s">
        <v>2183</v>
      </c>
      <c r="B557" s="2" t="s">
        <v>2184</v>
      </c>
      <c r="C557" s="2" t="s">
        <v>13461</v>
      </c>
    </row>
    <row r="558" spans="1:3">
      <c r="A558" s="2" t="s">
        <v>2185</v>
      </c>
      <c r="B558" s="2" t="s">
        <v>2186</v>
      </c>
      <c r="C558" s="2" t="s">
        <v>13462</v>
      </c>
    </row>
    <row r="559" spans="1:3">
      <c r="A559" s="2" t="s">
        <v>2187</v>
      </c>
      <c r="B559" s="2" t="s">
        <v>2188</v>
      </c>
      <c r="C559" s="2" t="s">
        <v>13463</v>
      </c>
    </row>
    <row r="560" spans="1:3">
      <c r="A560" s="2" t="s">
        <v>2189</v>
      </c>
      <c r="B560" s="2" t="s">
        <v>2190</v>
      </c>
      <c r="C560" s="2" t="s">
        <v>13464</v>
      </c>
    </row>
    <row r="561" spans="1:3">
      <c r="A561" s="2" t="s">
        <v>2191</v>
      </c>
      <c r="B561" s="2" t="s">
        <v>2192</v>
      </c>
      <c r="C561" s="2" t="s">
        <v>13465</v>
      </c>
    </row>
    <row r="562" spans="1:3">
      <c r="A562" s="2" t="s">
        <v>2193</v>
      </c>
      <c r="B562" s="2" t="s">
        <v>2194</v>
      </c>
      <c r="C562" s="2" t="s">
        <v>13466</v>
      </c>
    </row>
    <row r="563" spans="1:3">
      <c r="A563" s="2" t="s">
        <v>2195</v>
      </c>
      <c r="B563" s="2" t="s">
        <v>2196</v>
      </c>
      <c r="C563" s="2" t="s">
        <v>13467</v>
      </c>
    </row>
    <row r="564" spans="1:3">
      <c r="A564" s="2" t="s">
        <v>2197</v>
      </c>
      <c r="B564" s="2" t="s">
        <v>2198</v>
      </c>
      <c r="C564" s="2" t="s">
        <v>13468</v>
      </c>
    </row>
    <row r="565" spans="1:3">
      <c r="A565" s="2" t="s">
        <v>2199</v>
      </c>
      <c r="B565" s="2" t="s">
        <v>2200</v>
      </c>
      <c r="C565" s="2" t="s">
        <v>13469</v>
      </c>
    </row>
    <row r="566" spans="1:3">
      <c r="A566" s="2" t="s">
        <v>2201</v>
      </c>
      <c r="B566" s="2" t="s">
        <v>2202</v>
      </c>
      <c r="C566" s="2" t="s">
        <v>13470</v>
      </c>
    </row>
    <row r="567" spans="1:3">
      <c r="A567" s="2" t="s">
        <v>2203</v>
      </c>
      <c r="B567" s="2" t="s">
        <v>2204</v>
      </c>
      <c r="C567" s="2" t="s">
        <v>13471</v>
      </c>
    </row>
    <row r="568" spans="1:3">
      <c r="A568" s="2" t="s">
        <v>2205</v>
      </c>
      <c r="B568" s="2" t="s">
        <v>2206</v>
      </c>
      <c r="C568" s="2" t="s">
        <v>13472</v>
      </c>
    </row>
    <row r="569" spans="1:3">
      <c r="A569" s="2" t="s">
        <v>2207</v>
      </c>
      <c r="B569" s="2" t="s">
        <v>2208</v>
      </c>
      <c r="C569" s="2" t="s">
        <v>13473</v>
      </c>
    </row>
    <row r="570" spans="1:3">
      <c r="A570" s="2" t="s">
        <v>2209</v>
      </c>
      <c r="B570" s="2" t="s">
        <v>2210</v>
      </c>
      <c r="C570" s="2" t="s">
        <v>13474</v>
      </c>
    </row>
    <row r="571" spans="1:3">
      <c r="A571" s="2" t="s">
        <v>2211</v>
      </c>
      <c r="B571" s="2" t="s">
        <v>2212</v>
      </c>
      <c r="C571" s="2" t="s">
        <v>13475</v>
      </c>
    </row>
    <row r="572" spans="1:3">
      <c r="A572" s="2" t="s">
        <v>2213</v>
      </c>
      <c r="B572" s="2" t="s">
        <v>2214</v>
      </c>
      <c r="C572" s="2" t="s">
        <v>13476</v>
      </c>
    </row>
    <row r="573" spans="1:3">
      <c r="A573" s="2" t="s">
        <v>2215</v>
      </c>
      <c r="B573" s="2" t="s">
        <v>2216</v>
      </c>
      <c r="C573" s="2" t="s">
        <v>13477</v>
      </c>
    </row>
    <row r="574" spans="1:3">
      <c r="A574" s="2" t="s">
        <v>2217</v>
      </c>
      <c r="B574" s="2" t="s">
        <v>2218</v>
      </c>
      <c r="C574" s="2" t="s">
        <v>13478</v>
      </c>
    </row>
    <row r="575" spans="1:3">
      <c r="A575" s="2" t="s">
        <v>2219</v>
      </c>
      <c r="B575" s="2" t="s">
        <v>2220</v>
      </c>
      <c r="C575" s="2" t="s">
        <v>13479</v>
      </c>
    </row>
    <row r="576" spans="1:3">
      <c r="A576" s="2" t="s">
        <v>2221</v>
      </c>
      <c r="B576" s="2" t="s">
        <v>2222</v>
      </c>
      <c r="C576" s="2" t="s">
        <v>13480</v>
      </c>
    </row>
    <row r="577" spans="1:3">
      <c r="A577" s="2" t="s">
        <v>2223</v>
      </c>
      <c r="B577" s="2" t="s">
        <v>2224</v>
      </c>
      <c r="C577" s="2" t="s">
        <v>13481</v>
      </c>
    </row>
    <row r="578" spans="1:3">
      <c r="A578" s="2" t="s">
        <v>2225</v>
      </c>
      <c r="B578" s="2" t="s">
        <v>2226</v>
      </c>
      <c r="C578" s="2" t="s">
        <v>13482</v>
      </c>
    </row>
    <row r="579" spans="1:3">
      <c r="A579" s="2" t="s">
        <v>2227</v>
      </c>
      <c r="B579" s="2" t="s">
        <v>2228</v>
      </c>
      <c r="C579" s="2" t="s">
        <v>13483</v>
      </c>
    </row>
    <row r="580" spans="1:3">
      <c r="A580" s="2" t="s">
        <v>2229</v>
      </c>
      <c r="B580" s="2" t="s">
        <v>2230</v>
      </c>
      <c r="C580" s="2" t="s">
        <v>13484</v>
      </c>
    </row>
    <row r="581" spans="1:3">
      <c r="A581" s="2" t="s">
        <v>2231</v>
      </c>
      <c r="B581" s="2" t="s">
        <v>2232</v>
      </c>
      <c r="C581" s="2" t="s">
        <v>13485</v>
      </c>
    </row>
    <row r="582" spans="1:3">
      <c r="A582" s="2" t="s">
        <v>2233</v>
      </c>
      <c r="B582" s="2" t="s">
        <v>2234</v>
      </c>
      <c r="C582" s="2" t="s">
        <v>13486</v>
      </c>
    </row>
    <row r="583" spans="1:3">
      <c r="A583" s="2" t="s">
        <v>2235</v>
      </c>
      <c r="B583" s="2" t="s">
        <v>2236</v>
      </c>
      <c r="C583" s="2" t="s">
        <v>13487</v>
      </c>
    </row>
    <row r="584" spans="1:3">
      <c r="A584" s="2" t="s">
        <v>2237</v>
      </c>
      <c r="B584" s="2" t="s">
        <v>2238</v>
      </c>
      <c r="C584" s="2" t="s">
        <v>13488</v>
      </c>
    </row>
    <row r="585" spans="1:3">
      <c r="A585" s="2" t="s">
        <v>2239</v>
      </c>
      <c r="B585" s="2" t="s">
        <v>2240</v>
      </c>
      <c r="C585" s="2" t="s">
        <v>13489</v>
      </c>
    </row>
    <row r="586" spans="1:3">
      <c r="A586" s="2" t="s">
        <v>2241</v>
      </c>
      <c r="B586" s="2" t="s">
        <v>2242</v>
      </c>
      <c r="C586" s="2" t="s">
        <v>13490</v>
      </c>
    </row>
    <row r="587" spans="1:3">
      <c r="A587" s="2" t="s">
        <v>2243</v>
      </c>
      <c r="B587" s="2" t="s">
        <v>2244</v>
      </c>
      <c r="C587" s="2" t="s">
        <v>13491</v>
      </c>
    </row>
    <row r="588" spans="1:3">
      <c r="A588" s="2" t="s">
        <v>2245</v>
      </c>
      <c r="B588" s="2" t="s">
        <v>2246</v>
      </c>
      <c r="C588" s="2" t="s">
        <v>13492</v>
      </c>
    </row>
    <row r="589" spans="1:3">
      <c r="A589" s="2" t="s">
        <v>2247</v>
      </c>
      <c r="B589" s="2" t="s">
        <v>2248</v>
      </c>
      <c r="C589" s="2" t="s">
        <v>13493</v>
      </c>
    </row>
    <row r="590" spans="1:3">
      <c r="A590" s="2" t="s">
        <v>2249</v>
      </c>
      <c r="B590" s="2" t="s">
        <v>2250</v>
      </c>
      <c r="C590" s="2" t="s">
        <v>13494</v>
      </c>
    </row>
    <row r="591" spans="1:3">
      <c r="A591" s="2" t="s">
        <v>2251</v>
      </c>
      <c r="B591" s="2" t="s">
        <v>2252</v>
      </c>
      <c r="C591" s="2" t="s">
        <v>13495</v>
      </c>
    </row>
    <row r="592" spans="1:3">
      <c r="A592" s="2" t="s">
        <v>2253</v>
      </c>
      <c r="B592" s="2" t="s">
        <v>2254</v>
      </c>
      <c r="C592" s="2" t="s">
        <v>13496</v>
      </c>
    </row>
    <row r="593" spans="1:3">
      <c r="A593" s="2" t="s">
        <v>2255</v>
      </c>
      <c r="B593" s="2" t="s">
        <v>2256</v>
      </c>
      <c r="C593" s="2" t="s">
        <v>13497</v>
      </c>
    </row>
    <row r="594" spans="1:3">
      <c r="A594" s="2" t="s">
        <v>2257</v>
      </c>
      <c r="B594" s="2" t="s">
        <v>2258</v>
      </c>
      <c r="C594" s="2" t="s">
        <v>13498</v>
      </c>
    </row>
    <row r="595" spans="1:3">
      <c r="A595" s="2" t="s">
        <v>2259</v>
      </c>
      <c r="B595" s="2" t="s">
        <v>2260</v>
      </c>
      <c r="C595" s="2" t="s">
        <v>13499</v>
      </c>
    </row>
    <row r="596" spans="1:3">
      <c r="A596" s="2" t="s">
        <v>2261</v>
      </c>
      <c r="B596" s="2" t="s">
        <v>13500</v>
      </c>
      <c r="C596" s="2" t="s">
        <v>13501</v>
      </c>
    </row>
    <row r="597" spans="1:3">
      <c r="A597" s="2" t="s">
        <v>2262</v>
      </c>
      <c r="B597" s="2" t="s">
        <v>2263</v>
      </c>
      <c r="C597" s="2" t="s">
        <v>13502</v>
      </c>
    </row>
    <row r="598" spans="1:3">
      <c r="A598" s="2" t="s">
        <v>2264</v>
      </c>
      <c r="B598" s="2" t="s">
        <v>2265</v>
      </c>
      <c r="C598" s="2" t="s">
        <v>13503</v>
      </c>
    </row>
    <row r="599" spans="1:3">
      <c r="A599" s="2" t="s">
        <v>2266</v>
      </c>
      <c r="B599" s="2" t="s">
        <v>2267</v>
      </c>
      <c r="C599" s="2" t="s">
        <v>13504</v>
      </c>
    </row>
    <row r="600" spans="1:3">
      <c r="A600" s="2" t="s">
        <v>2268</v>
      </c>
      <c r="B600" s="2" t="s">
        <v>2269</v>
      </c>
      <c r="C600" s="2" t="s">
        <v>13505</v>
      </c>
    </row>
    <row r="601" spans="1:3">
      <c r="A601" s="2" t="s">
        <v>2270</v>
      </c>
      <c r="B601" s="2" t="s">
        <v>2271</v>
      </c>
      <c r="C601" s="2" t="s">
        <v>13506</v>
      </c>
    </row>
    <row r="602" spans="1:3">
      <c r="A602" s="2" t="s">
        <v>2272</v>
      </c>
      <c r="B602" s="2" t="s">
        <v>2273</v>
      </c>
      <c r="C602" s="2" t="s">
        <v>13507</v>
      </c>
    </row>
    <row r="603" spans="1:3">
      <c r="A603" s="2" t="s">
        <v>2274</v>
      </c>
      <c r="B603" s="2" t="s">
        <v>2275</v>
      </c>
      <c r="C603" s="2" t="s">
        <v>13508</v>
      </c>
    </row>
    <row r="604" spans="1:3">
      <c r="A604" s="2" t="s">
        <v>2276</v>
      </c>
      <c r="B604" s="2" t="s">
        <v>2277</v>
      </c>
      <c r="C604" s="2" t="s">
        <v>13509</v>
      </c>
    </row>
    <row r="605" spans="1:3">
      <c r="A605" s="2" t="s">
        <v>2278</v>
      </c>
      <c r="B605" s="2" t="s">
        <v>2279</v>
      </c>
      <c r="C605" s="2" t="s">
        <v>13510</v>
      </c>
    </row>
    <row r="606" spans="1:3">
      <c r="A606" s="2" t="s">
        <v>2280</v>
      </c>
      <c r="B606" s="2" t="s">
        <v>2281</v>
      </c>
      <c r="C606" s="2" t="s">
        <v>13511</v>
      </c>
    </row>
    <row r="607" spans="1:3">
      <c r="A607" s="2" t="s">
        <v>2282</v>
      </c>
      <c r="B607" s="2" t="s">
        <v>2283</v>
      </c>
      <c r="C607" s="2" t="s">
        <v>13512</v>
      </c>
    </row>
    <row r="608" spans="1:3">
      <c r="A608" s="2" t="s">
        <v>2284</v>
      </c>
      <c r="B608" s="2" t="s">
        <v>2285</v>
      </c>
      <c r="C608" s="2" t="s">
        <v>13513</v>
      </c>
    </row>
    <row r="609" spans="1:3">
      <c r="A609" s="2" t="s">
        <v>2286</v>
      </c>
      <c r="B609" s="2" t="s">
        <v>2287</v>
      </c>
      <c r="C609" s="2" t="s">
        <v>13514</v>
      </c>
    </row>
    <row r="610" spans="1:3">
      <c r="A610" s="2" t="s">
        <v>2288</v>
      </c>
      <c r="B610" s="2" t="s">
        <v>2289</v>
      </c>
      <c r="C610" s="2" t="s">
        <v>13515</v>
      </c>
    </row>
    <row r="611" spans="1:3">
      <c r="A611" s="2" t="s">
        <v>2290</v>
      </c>
      <c r="B611" s="2" t="s">
        <v>2291</v>
      </c>
      <c r="C611" s="2" t="s">
        <v>13516</v>
      </c>
    </row>
    <row r="612" spans="1:3">
      <c r="A612" s="2" t="s">
        <v>2292</v>
      </c>
      <c r="B612" s="2" t="s">
        <v>2293</v>
      </c>
      <c r="C612" s="2" t="s">
        <v>13517</v>
      </c>
    </row>
    <row r="613" spans="1:3">
      <c r="A613" s="2" t="s">
        <v>2294</v>
      </c>
      <c r="B613" s="2" t="s">
        <v>2295</v>
      </c>
      <c r="C613" s="2" t="s">
        <v>13518</v>
      </c>
    </row>
    <row r="614" spans="1:3">
      <c r="A614" s="2" t="s">
        <v>2296</v>
      </c>
      <c r="B614" s="2" t="s">
        <v>2297</v>
      </c>
      <c r="C614" s="2" t="s">
        <v>13519</v>
      </c>
    </row>
    <row r="615" spans="1:3">
      <c r="A615" s="2" t="s">
        <v>2298</v>
      </c>
      <c r="B615" s="2" t="s">
        <v>2299</v>
      </c>
      <c r="C615" s="2" t="s">
        <v>13520</v>
      </c>
    </row>
    <row r="616" spans="1:3">
      <c r="A616" s="2" t="s">
        <v>2300</v>
      </c>
      <c r="B616" s="2" t="s">
        <v>2301</v>
      </c>
      <c r="C616" s="2" t="s">
        <v>13521</v>
      </c>
    </row>
    <row r="617" spans="1:3">
      <c r="A617" s="2" t="s">
        <v>2302</v>
      </c>
      <c r="B617" s="2" t="s">
        <v>2303</v>
      </c>
      <c r="C617" s="2" t="s">
        <v>13522</v>
      </c>
    </row>
    <row r="618" spans="1:3">
      <c r="A618" s="2" t="s">
        <v>2302</v>
      </c>
      <c r="B618" s="2" t="s">
        <v>2303</v>
      </c>
      <c r="C618" s="2" t="s">
        <v>13522</v>
      </c>
    </row>
    <row r="619" spans="1:3">
      <c r="A619" s="2" t="s">
        <v>2302</v>
      </c>
      <c r="B619" s="2" t="s">
        <v>2304</v>
      </c>
      <c r="C619" s="2" t="s">
        <v>13523</v>
      </c>
    </row>
    <row r="620" spans="1:3">
      <c r="A620" s="2" t="s">
        <v>2302</v>
      </c>
      <c r="B620" s="2" t="s">
        <v>2304</v>
      </c>
      <c r="C620" s="2" t="s">
        <v>13523</v>
      </c>
    </row>
    <row r="621" spans="1:3">
      <c r="A621" s="2" t="s">
        <v>2305</v>
      </c>
      <c r="B621" s="2" t="s">
        <v>2306</v>
      </c>
      <c r="C621" s="2" t="s">
        <v>13524</v>
      </c>
    </row>
    <row r="622" spans="1:3">
      <c r="A622" s="2" t="s">
        <v>2305</v>
      </c>
      <c r="B622" s="2" t="s">
        <v>2307</v>
      </c>
      <c r="C622" s="2" t="s">
        <v>13525</v>
      </c>
    </row>
    <row r="623" spans="1:3">
      <c r="A623" s="2" t="s">
        <v>2305</v>
      </c>
      <c r="B623" s="2" t="s">
        <v>2308</v>
      </c>
      <c r="C623" s="2" t="s">
        <v>13526</v>
      </c>
    </row>
    <row r="624" spans="1:3">
      <c r="A624" s="2" t="s">
        <v>2305</v>
      </c>
      <c r="B624" s="2" t="s">
        <v>2309</v>
      </c>
      <c r="C624" s="2" t="s">
        <v>13527</v>
      </c>
    </row>
    <row r="625" spans="1:3">
      <c r="A625" s="2" t="s">
        <v>2310</v>
      </c>
      <c r="B625" s="2" t="s">
        <v>2311</v>
      </c>
      <c r="C625" s="2" t="s">
        <v>13528</v>
      </c>
    </row>
    <row r="626" spans="1:3">
      <c r="A626" s="2" t="s">
        <v>2310</v>
      </c>
      <c r="B626" s="2" t="s">
        <v>2312</v>
      </c>
      <c r="C626" s="2" t="s">
        <v>13529</v>
      </c>
    </row>
    <row r="627" spans="1:3">
      <c r="A627" s="2" t="s">
        <v>2310</v>
      </c>
      <c r="B627" s="2" t="s">
        <v>2313</v>
      </c>
      <c r="C627" s="2" t="s">
        <v>13530</v>
      </c>
    </row>
    <row r="628" spans="1:3">
      <c r="A628" s="2" t="s">
        <v>2310</v>
      </c>
      <c r="B628" s="2" t="s">
        <v>2314</v>
      </c>
      <c r="C628" s="2" t="s">
        <v>13531</v>
      </c>
    </row>
    <row r="629" spans="1:3">
      <c r="A629" s="2" t="s">
        <v>2315</v>
      </c>
      <c r="B629" s="2" t="s">
        <v>13532</v>
      </c>
      <c r="C629" s="2" t="s">
        <v>13533</v>
      </c>
    </row>
    <row r="630" spans="1:3">
      <c r="A630" s="2" t="s">
        <v>2315</v>
      </c>
      <c r="B630" s="2" t="s">
        <v>2316</v>
      </c>
      <c r="C630" s="2" t="s">
        <v>13534</v>
      </c>
    </row>
    <row r="631" spans="1:3">
      <c r="A631" s="2" t="s">
        <v>2315</v>
      </c>
      <c r="B631" s="2" t="s">
        <v>2317</v>
      </c>
      <c r="C631" s="2" t="s">
        <v>13535</v>
      </c>
    </row>
    <row r="632" spans="1:3">
      <c r="A632" s="2" t="s">
        <v>2315</v>
      </c>
      <c r="B632" s="2" t="s">
        <v>2318</v>
      </c>
      <c r="C632" s="2" t="s">
        <v>13536</v>
      </c>
    </row>
    <row r="633" spans="1:3">
      <c r="A633" s="2" t="s">
        <v>2319</v>
      </c>
      <c r="B633" s="2" t="s">
        <v>2320</v>
      </c>
      <c r="C633" s="2" t="s">
        <v>13537</v>
      </c>
    </row>
    <row r="634" spans="1:3">
      <c r="A634" s="2" t="s">
        <v>2319</v>
      </c>
      <c r="B634" s="2" t="s">
        <v>2321</v>
      </c>
      <c r="C634" s="2" t="s">
        <v>13538</v>
      </c>
    </row>
    <row r="635" spans="1:3">
      <c r="A635" s="2" t="s">
        <v>2319</v>
      </c>
      <c r="B635" s="2" t="s">
        <v>2322</v>
      </c>
      <c r="C635" s="2" t="s">
        <v>13539</v>
      </c>
    </row>
    <row r="636" spans="1:3">
      <c r="A636" s="2" t="s">
        <v>2319</v>
      </c>
      <c r="B636" s="2" t="s">
        <v>2323</v>
      </c>
      <c r="C636" s="2" t="s">
        <v>13540</v>
      </c>
    </row>
    <row r="637" spans="1:3">
      <c r="A637" s="2" t="s">
        <v>2324</v>
      </c>
      <c r="B637" s="2" t="s">
        <v>2325</v>
      </c>
      <c r="C637" s="2" t="s">
        <v>13541</v>
      </c>
    </row>
    <row r="638" spans="1:3">
      <c r="A638" s="2" t="s">
        <v>2324</v>
      </c>
      <c r="B638" s="2" t="s">
        <v>2326</v>
      </c>
      <c r="C638" s="2" t="s">
        <v>13542</v>
      </c>
    </row>
    <row r="639" spans="1:3">
      <c r="A639" s="2" t="s">
        <v>2324</v>
      </c>
      <c r="B639" s="2" t="s">
        <v>2327</v>
      </c>
      <c r="C639" s="2" t="s">
        <v>13543</v>
      </c>
    </row>
    <row r="640" spans="1:3">
      <c r="A640" s="2" t="s">
        <v>2324</v>
      </c>
      <c r="B640" s="2" t="s">
        <v>2328</v>
      </c>
      <c r="C640" s="2" t="s">
        <v>13544</v>
      </c>
    </row>
    <row r="641" spans="1:3">
      <c r="A641" s="2" t="s">
        <v>2329</v>
      </c>
      <c r="B641" s="2" t="s">
        <v>2330</v>
      </c>
      <c r="C641" s="2" t="s">
        <v>13545</v>
      </c>
    </row>
    <row r="642" spans="1:3">
      <c r="A642" s="2" t="s">
        <v>2329</v>
      </c>
      <c r="B642" s="2" t="s">
        <v>2331</v>
      </c>
      <c r="C642" s="2" t="s">
        <v>13546</v>
      </c>
    </row>
    <row r="643" spans="1:3">
      <c r="A643" s="2" t="s">
        <v>2329</v>
      </c>
      <c r="B643" s="2" t="s">
        <v>2332</v>
      </c>
      <c r="C643" s="2" t="s">
        <v>13547</v>
      </c>
    </row>
    <row r="644" spans="1:3">
      <c r="A644" s="2" t="s">
        <v>2329</v>
      </c>
      <c r="B644" s="2" t="s">
        <v>2333</v>
      </c>
      <c r="C644" s="2" t="s">
        <v>13548</v>
      </c>
    </row>
    <row r="645" spans="1:3">
      <c r="A645" s="2" t="s">
        <v>2334</v>
      </c>
      <c r="B645" s="2" t="s">
        <v>2335</v>
      </c>
      <c r="C645" s="2" t="s">
        <v>13549</v>
      </c>
    </row>
    <row r="646" spans="1:3">
      <c r="A646" s="2" t="s">
        <v>2336</v>
      </c>
      <c r="B646" s="2" t="s">
        <v>2337</v>
      </c>
      <c r="C646" s="2" t="s">
        <v>13550</v>
      </c>
    </row>
    <row r="647" spans="1:3">
      <c r="A647" s="2" t="s">
        <v>2338</v>
      </c>
      <c r="B647" s="2" t="s">
        <v>2339</v>
      </c>
      <c r="C647" s="2" t="s">
        <v>13551</v>
      </c>
    </row>
    <row r="648" spans="1:3">
      <c r="A648" s="2" t="s">
        <v>2340</v>
      </c>
      <c r="B648" s="2" t="s">
        <v>2341</v>
      </c>
      <c r="C648" s="2" t="s">
        <v>13552</v>
      </c>
    </row>
    <row r="649" spans="1:3">
      <c r="A649" s="2" t="s">
        <v>2342</v>
      </c>
      <c r="B649" s="2" t="s">
        <v>2343</v>
      </c>
      <c r="C649" s="2" t="s">
        <v>13553</v>
      </c>
    </row>
    <row r="650" spans="1:3">
      <c r="A650" s="2" t="s">
        <v>2344</v>
      </c>
      <c r="B650" s="2" t="s">
        <v>2345</v>
      </c>
      <c r="C650" s="2" t="s">
        <v>13554</v>
      </c>
    </row>
    <row r="651" spans="1:3">
      <c r="A651" s="2" t="s">
        <v>2346</v>
      </c>
      <c r="B651" s="2" t="s">
        <v>2347</v>
      </c>
      <c r="C651" s="2" t="s">
        <v>13555</v>
      </c>
    </row>
    <row r="652" spans="1:3">
      <c r="A652" s="2" t="s">
        <v>2346</v>
      </c>
      <c r="B652" s="2" t="s">
        <v>2348</v>
      </c>
      <c r="C652" s="2" t="s">
        <v>13556</v>
      </c>
    </row>
    <row r="653" spans="1:3">
      <c r="A653" s="2" t="s">
        <v>2349</v>
      </c>
      <c r="B653" s="2" t="s">
        <v>2350</v>
      </c>
      <c r="C653" s="2" t="s">
        <v>13557</v>
      </c>
    </row>
    <row r="654" spans="1:3">
      <c r="A654" s="2" t="s">
        <v>2349</v>
      </c>
      <c r="B654" s="2" t="s">
        <v>2350</v>
      </c>
      <c r="C654" s="2" t="s">
        <v>13557</v>
      </c>
    </row>
    <row r="655" spans="1:3">
      <c r="A655" s="2" t="s">
        <v>2351</v>
      </c>
      <c r="B655" s="2" t="s">
        <v>2352</v>
      </c>
      <c r="C655" s="2" t="s">
        <v>13558</v>
      </c>
    </row>
    <row r="656" spans="1:3">
      <c r="A656" s="2" t="s">
        <v>2351</v>
      </c>
      <c r="B656" s="2" t="s">
        <v>2352</v>
      </c>
      <c r="C656" s="2" t="s">
        <v>13558</v>
      </c>
    </row>
    <row r="657" spans="1:3">
      <c r="A657" s="2" t="s">
        <v>2353</v>
      </c>
      <c r="B657" s="2" t="s">
        <v>2354</v>
      </c>
      <c r="C657" s="2" t="s">
        <v>13559</v>
      </c>
    </row>
    <row r="658" spans="1:3">
      <c r="A658" s="2" t="s">
        <v>2353</v>
      </c>
      <c r="B658" s="2" t="s">
        <v>2354</v>
      </c>
      <c r="C658" s="2" t="s">
        <v>13559</v>
      </c>
    </row>
    <row r="659" spans="1:3">
      <c r="A659" s="2" t="s">
        <v>2355</v>
      </c>
      <c r="B659" s="2" t="s">
        <v>2356</v>
      </c>
      <c r="C659" s="2" t="s">
        <v>13560</v>
      </c>
    </row>
    <row r="660" spans="1:3">
      <c r="A660" s="2" t="s">
        <v>2355</v>
      </c>
      <c r="B660" s="2" t="s">
        <v>2357</v>
      </c>
      <c r="C660" s="2" t="s">
        <v>13561</v>
      </c>
    </row>
    <row r="661" spans="1:3">
      <c r="A661" s="2" t="s">
        <v>2358</v>
      </c>
      <c r="B661" s="2" t="s">
        <v>2359</v>
      </c>
      <c r="C661" s="2" t="s">
        <v>13562</v>
      </c>
    </row>
    <row r="662" spans="1:3">
      <c r="A662" s="2" t="s">
        <v>2358</v>
      </c>
      <c r="B662" s="2" t="s">
        <v>2359</v>
      </c>
      <c r="C662" s="2" t="s">
        <v>13562</v>
      </c>
    </row>
    <row r="663" spans="1:3">
      <c r="A663" s="2" t="s">
        <v>2360</v>
      </c>
      <c r="B663" s="2" t="s">
        <v>2361</v>
      </c>
      <c r="C663" s="2" t="s">
        <v>13563</v>
      </c>
    </row>
    <row r="664" spans="1:3">
      <c r="A664" s="2" t="s">
        <v>2360</v>
      </c>
      <c r="B664" s="2" t="s">
        <v>2362</v>
      </c>
      <c r="C664" s="2" t="s">
        <v>13564</v>
      </c>
    </row>
    <row r="665" spans="1:3">
      <c r="A665" s="2" t="s">
        <v>2363</v>
      </c>
      <c r="B665" s="2" t="s">
        <v>2364</v>
      </c>
      <c r="C665" s="2" t="s">
        <v>13565</v>
      </c>
    </row>
    <row r="666" spans="1:3">
      <c r="A666" s="2" t="s">
        <v>2363</v>
      </c>
      <c r="B666" s="2" t="s">
        <v>2365</v>
      </c>
      <c r="C666" s="2" t="s">
        <v>13566</v>
      </c>
    </row>
    <row r="667" spans="1:3">
      <c r="A667" s="2" t="s">
        <v>2366</v>
      </c>
      <c r="B667" s="2" t="s">
        <v>2367</v>
      </c>
      <c r="C667" s="2" t="s">
        <v>13567</v>
      </c>
    </row>
    <row r="668" spans="1:3">
      <c r="A668" s="2" t="s">
        <v>2366</v>
      </c>
      <c r="B668" s="2" t="s">
        <v>2368</v>
      </c>
      <c r="C668" s="2" t="s">
        <v>13568</v>
      </c>
    </row>
    <row r="669" spans="1:3">
      <c r="A669" s="2" t="s">
        <v>2369</v>
      </c>
      <c r="B669" s="2" t="s">
        <v>2370</v>
      </c>
      <c r="C669" s="2" t="s">
        <v>13569</v>
      </c>
    </row>
    <row r="670" spans="1:3">
      <c r="A670" s="2" t="s">
        <v>2369</v>
      </c>
      <c r="B670" s="2" t="s">
        <v>2370</v>
      </c>
      <c r="C670" s="2" t="s">
        <v>13569</v>
      </c>
    </row>
    <row r="671" spans="1:3">
      <c r="A671" s="2" t="s">
        <v>2371</v>
      </c>
      <c r="B671" s="2" t="s">
        <v>2372</v>
      </c>
      <c r="C671" s="2" t="s">
        <v>13570</v>
      </c>
    </row>
    <row r="672" spans="1:3">
      <c r="A672" s="2" t="s">
        <v>2371</v>
      </c>
      <c r="B672" s="2" t="s">
        <v>2373</v>
      </c>
      <c r="C672" s="2" t="s">
        <v>13571</v>
      </c>
    </row>
    <row r="673" spans="1:3">
      <c r="A673" s="2" t="s">
        <v>2374</v>
      </c>
      <c r="B673" s="2" t="s">
        <v>2375</v>
      </c>
      <c r="C673" s="2" t="s">
        <v>13572</v>
      </c>
    </row>
    <row r="674" spans="1:3">
      <c r="A674" s="2" t="s">
        <v>2374</v>
      </c>
      <c r="B674" s="2" t="s">
        <v>2376</v>
      </c>
      <c r="C674" s="2" t="s">
        <v>13573</v>
      </c>
    </row>
    <row r="675" spans="1:3">
      <c r="A675" s="2" t="s">
        <v>2377</v>
      </c>
      <c r="B675" s="2" t="s">
        <v>2378</v>
      </c>
      <c r="C675" s="2" t="s">
        <v>13574</v>
      </c>
    </row>
    <row r="676" spans="1:3">
      <c r="A676" s="2" t="s">
        <v>2377</v>
      </c>
      <c r="B676" s="2" t="s">
        <v>2378</v>
      </c>
      <c r="C676" s="2" t="s">
        <v>13574</v>
      </c>
    </row>
    <row r="677" spans="1:3">
      <c r="A677" s="2" t="s">
        <v>2379</v>
      </c>
      <c r="B677" s="2" t="s">
        <v>2380</v>
      </c>
      <c r="C677" s="2" t="s">
        <v>13575</v>
      </c>
    </row>
    <row r="678" spans="1:3">
      <c r="A678" s="2" t="s">
        <v>2381</v>
      </c>
      <c r="B678" s="2" t="s">
        <v>2382</v>
      </c>
      <c r="C678" s="2" t="s">
        <v>13576</v>
      </c>
    </row>
    <row r="679" spans="1:3">
      <c r="A679" s="2" t="s">
        <v>2383</v>
      </c>
      <c r="B679" s="2" t="s">
        <v>2384</v>
      </c>
      <c r="C679" s="2" t="s">
        <v>13577</v>
      </c>
    </row>
    <row r="680" spans="1:3">
      <c r="A680" s="2" t="s">
        <v>2385</v>
      </c>
      <c r="B680" s="2" t="s">
        <v>2386</v>
      </c>
      <c r="C680" s="2" t="s">
        <v>13578</v>
      </c>
    </row>
    <row r="681" spans="1:3">
      <c r="A681" s="2" t="s">
        <v>2387</v>
      </c>
      <c r="B681" s="2" t="s">
        <v>2388</v>
      </c>
      <c r="C681" s="2" t="s">
        <v>13579</v>
      </c>
    </row>
    <row r="682" spans="1:3">
      <c r="A682" s="2" t="s">
        <v>2389</v>
      </c>
      <c r="B682" s="2" t="s">
        <v>2390</v>
      </c>
      <c r="C682" s="2" t="s">
        <v>13580</v>
      </c>
    </row>
    <row r="683" spans="1:3">
      <c r="A683" s="2" t="s">
        <v>2391</v>
      </c>
      <c r="B683" s="2" t="s">
        <v>2392</v>
      </c>
      <c r="C683" s="2" t="s">
        <v>13581</v>
      </c>
    </row>
    <row r="684" spans="1:3">
      <c r="A684" s="2" t="s">
        <v>2393</v>
      </c>
      <c r="B684" s="2" t="s">
        <v>2394</v>
      </c>
      <c r="C684" s="2" t="s">
        <v>13582</v>
      </c>
    </row>
    <row r="685" spans="1:3">
      <c r="A685" s="2" t="s">
        <v>2395</v>
      </c>
      <c r="B685" s="2" t="s">
        <v>2396</v>
      </c>
      <c r="C685" s="2" t="s">
        <v>13583</v>
      </c>
    </row>
    <row r="686" spans="1:3">
      <c r="A686" s="2" t="s">
        <v>2397</v>
      </c>
      <c r="B686" s="2" t="s">
        <v>2398</v>
      </c>
      <c r="C686" s="2" t="s">
        <v>13584</v>
      </c>
    </row>
    <row r="687" spans="1:3">
      <c r="A687" s="2" t="s">
        <v>2399</v>
      </c>
      <c r="B687" s="2" t="s">
        <v>2400</v>
      </c>
      <c r="C687" s="2" t="s">
        <v>13585</v>
      </c>
    </row>
    <row r="688" spans="1:3">
      <c r="A688" s="2" t="s">
        <v>2401</v>
      </c>
      <c r="B688" s="2" t="s">
        <v>2402</v>
      </c>
      <c r="C688" s="2" t="s">
        <v>13586</v>
      </c>
    </row>
    <row r="689" spans="1:3">
      <c r="A689" s="2" t="s">
        <v>2403</v>
      </c>
      <c r="B689" s="2" t="s">
        <v>2404</v>
      </c>
      <c r="C689" s="2" t="s">
        <v>13587</v>
      </c>
    </row>
    <row r="690" spans="1:3">
      <c r="A690" s="2" t="s">
        <v>2405</v>
      </c>
      <c r="B690" s="2" t="s">
        <v>2406</v>
      </c>
      <c r="C690" s="2" t="s">
        <v>13588</v>
      </c>
    </row>
    <row r="691" spans="1:3">
      <c r="A691" s="2" t="s">
        <v>2407</v>
      </c>
      <c r="B691" s="2" t="s">
        <v>2408</v>
      </c>
      <c r="C691" s="2" t="s">
        <v>13589</v>
      </c>
    </row>
    <row r="692" spans="1:3">
      <c r="A692" s="2" t="s">
        <v>2409</v>
      </c>
      <c r="B692" s="2" t="s">
        <v>2410</v>
      </c>
      <c r="C692" s="2" t="s">
        <v>13590</v>
      </c>
    </row>
    <row r="693" spans="1:3">
      <c r="A693" s="2" t="s">
        <v>2411</v>
      </c>
      <c r="B693" s="2" t="s">
        <v>2412</v>
      </c>
      <c r="C693" s="2" t="s">
        <v>13591</v>
      </c>
    </row>
    <row r="694" spans="1:3">
      <c r="A694" s="2" t="s">
        <v>2413</v>
      </c>
      <c r="B694" s="2" t="s">
        <v>2414</v>
      </c>
      <c r="C694" s="2" t="s">
        <v>13592</v>
      </c>
    </row>
    <row r="695" spans="1:3">
      <c r="A695" s="2" t="s">
        <v>2415</v>
      </c>
      <c r="B695" s="2" t="s">
        <v>2416</v>
      </c>
      <c r="C695" s="2" t="s">
        <v>13593</v>
      </c>
    </row>
    <row r="696" spans="1:3">
      <c r="A696" s="2" t="s">
        <v>2417</v>
      </c>
      <c r="B696" s="2" t="s">
        <v>2418</v>
      </c>
      <c r="C696" s="2" t="s">
        <v>13594</v>
      </c>
    </row>
    <row r="697" spans="1:3">
      <c r="A697" s="2" t="s">
        <v>2419</v>
      </c>
      <c r="B697" s="2" t="s">
        <v>2420</v>
      </c>
      <c r="C697" s="2" t="s">
        <v>13595</v>
      </c>
    </row>
    <row r="698" spans="1:3">
      <c r="A698" s="2" t="s">
        <v>2421</v>
      </c>
      <c r="B698" s="2" t="s">
        <v>2422</v>
      </c>
      <c r="C698" s="2" t="s">
        <v>13596</v>
      </c>
    </row>
    <row r="699" spans="1:3">
      <c r="A699" s="2" t="s">
        <v>2423</v>
      </c>
      <c r="B699" s="2" t="s">
        <v>2424</v>
      </c>
      <c r="C699" s="2" t="s">
        <v>13597</v>
      </c>
    </row>
    <row r="700" spans="1:3">
      <c r="A700" s="2" t="s">
        <v>2425</v>
      </c>
      <c r="B700" s="2" t="s">
        <v>2426</v>
      </c>
      <c r="C700" s="2" t="s">
        <v>13598</v>
      </c>
    </row>
    <row r="701" spans="1:3">
      <c r="A701" s="2" t="s">
        <v>2427</v>
      </c>
      <c r="B701" s="2" t="s">
        <v>2428</v>
      </c>
      <c r="C701" s="2" t="s">
        <v>13599</v>
      </c>
    </row>
    <row r="702" spans="1:3">
      <c r="A702" s="2" t="s">
        <v>2429</v>
      </c>
      <c r="B702" s="2" t="s">
        <v>2430</v>
      </c>
      <c r="C702" s="2" t="s">
        <v>13600</v>
      </c>
    </row>
    <row r="703" spans="1:3">
      <c r="A703" s="2" t="s">
        <v>2431</v>
      </c>
      <c r="B703" s="2" t="s">
        <v>2432</v>
      </c>
      <c r="C703" s="2" t="s">
        <v>13601</v>
      </c>
    </row>
    <row r="704" spans="1:3">
      <c r="A704" s="2" t="s">
        <v>2431</v>
      </c>
      <c r="B704" s="2" t="s">
        <v>2433</v>
      </c>
      <c r="C704" s="2" t="s">
        <v>13602</v>
      </c>
    </row>
    <row r="705" spans="1:3">
      <c r="A705" s="2" t="s">
        <v>2434</v>
      </c>
      <c r="B705" s="2" t="s">
        <v>2435</v>
      </c>
      <c r="C705" s="2" t="s">
        <v>13603</v>
      </c>
    </row>
    <row r="706" spans="1:3">
      <c r="A706" s="2" t="s">
        <v>2434</v>
      </c>
      <c r="B706" s="2" t="s">
        <v>2436</v>
      </c>
      <c r="C706" s="2" t="s">
        <v>13604</v>
      </c>
    </row>
    <row r="707" spans="1:3">
      <c r="A707" s="2" t="s">
        <v>2437</v>
      </c>
      <c r="B707" s="2" t="s">
        <v>2438</v>
      </c>
      <c r="C707" s="2" t="s">
        <v>13605</v>
      </c>
    </row>
    <row r="708" spans="1:3">
      <c r="A708" s="2" t="s">
        <v>2437</v>
      </c>
      <c r="B708" s="2" t="s">
        <v>2439</v>
      </c>
      <c r="C708" s="2" t="s">
        <v>13606</v>
      </c>
    </row>
    <row r="709" spans="1:3">
      <c r="A709" s="2" t="s">
        <v>2440</v>
      </c>
      <c r="B709" s="2" t="s">
        <v>2441</v>
      </c>
      <c r="C709" s="2" t="s">
        <v>13607</v>
      </c>
    </row>
    <row r="710" spans="1:3">
      <c r="A710" s="2" t="s">
        <v>2440</v>
      </c>
      <c r="B710" s="2" t="s">
        <v>2442</v>
      </c>
      <c r="C710" s="2" t="s">
        <v>13608</v>
      </c>
    </row>
    <row r="711" spans="1:3">
      <c r="A711" s="2" t="s">
        <v>2443</v>
      </c>
      <c r="B711" s="2" t="s">
        <v>2444</v>
      </c>
      <c r="C711" s="2" t="s">
        <v>13609</v>
      </c>
    </row>
    <row r="712" spans="1:3">
      <c r="A712" s="2" t="s">
        <v>2443</v>
      </c>
      <c r="B712" s="2" t="s">
        <v>2445</v>
      </c>
      <c r="C712" s="2" t="s">
        <v>13610</v>
      </c>
    </row>
    <row r="713" spans="1:3">
      <c r="A713" s="2" t="s">
        <v>2446</v>
      </c>
      <c r="B713" s="2" t="s">
        <v>2447</v>
      </c>
      <c r="C713" s="2" t="s">
        <v>13611</v>
      </c>
    </row>
    <row r="714" spans="1:3">
      <c r="A714" s="2" t="s">
        <v>2446</v>
      </c>
      <c r="B714" s="2" t="s">
        <v>2448</v>
      </c>
      <c r="C714" s="2" t="s">
        <v>13612</v>
      </c>
    </row>
    <row r="715" spans="1:3">
      <c r="A715" s="2" t="s">
        <v>2449</v>
      </c>
      <c r="B715" s="2" t="s">
        <v>2450</v>
      </c>
      <c r="C715" s="2" t="s">
        <v>13613</v>
      </c>
    </row>
    <row r="716" spans="1:3">
      <c r="A716" s="2" t="s">
        <v>2449</v>
      </c>
      <c r="B716" s="2" t="s">
        <v>2451</v>
      </c>
      <c r="C716" s="2" t="s">
        <v>13614</v>
      </c>
    </row>
    <row r="717" spans="1:3">
      <c r="A717" s="2" t="s">
        <v>2452</v>
      </c>
      <c r="B717" s="2" t="s">
        <v>2453</v>
      </c>
      <c r="C717" s="2" t="s">
        <v>13615</v>
      </c>
    </row>
    <row r="718" spans="1:3">
      <c r="A718" s="2" t="s">
        <v>2452</v>
      </c>
      <c r="B718" s="2" t="s">
        <v>2454</v>
      </c>
      <c r="C718" s="2" t="s">
        <v>13616</v>
      </c>
    </row>
    <row r="719" spans="1:3">
      <c r="A719" s="2" t="s">
        <v>2455</v>
      </c>
      <c r="B719" s="2" t="s">
        <v>2456</v>
      </c>
      <c r="C719" s="2" t="s">
        <v>13617</v>
      </c>
    </row>
    <row r="720" spans="1:3">
      <c r="A720" s="2" t="s">
        <v>2455</v>
      </c>
      <c r="B720" s="2" t="s">
        <v>2457</v>
      </c>
      <c r="C720" s="2" t="s">
        <v>13618</v>
      </c>
    </row>
    <row r="721" spans="1:3">
      <c r="A721" s="2" t="s">
        <v>2458</v>
      </c>
      <c r="B721" s="2" t="s">
        <v>2459</v>
      </c>
      <c r="C721" s="2" t="s">
        <v>13619</v>
      </c>
    </row>
    <row r="722" spans="1:3">
      <c r="A722" s="2" t="s">
        <v>2458</v>
      </c>
      <c r="B722" s="2" t="s">
        <v>2460</v>
      </c>
      <c r="C722" s="2" t="s">
        <v>13620</v>
      </c>
    </row>
    <row r="723" spans="1:3">
      <c r="A723" s="2" t="s">
        <v>2461</v>
      </c>
      <c r="B723" s="2" t="s">
        <v>2462</v>
      </c>
      <c r="C723" s="2" t="s">
        <v>13621</v>
      </c>
    </row>
    <row r="724" spans="1:3">
      <c r="A724" s="2" t="s">
        <v>2461</v>
      </c>
      <c r="B724" s="2" t="s">
        <v>2463</v>
      </c>
      <c r="C724" s="2" t="s">
        <v>13622</v>
      </c>
    </row>
    <row r="725" spans="1:3">
      <c r="A725" s="2" t="s">
        <v>2464</v>
      </c>
      <c r="B725" s="2" t="s">
        <v>2465</v>
      </c>
      <c r="C725" s="2" t="s">
        <v>13623</v>
      </c>
    </row>
    <row r="726" spans="1:3">
      <c r="A726" s="2" t="s">
        <v>2464</v>
      </c>
      <c r="B726" s="2" t="s">
        <v>2466</v>
      </c>
      <c r="C726" s="2" t="s">
        <v>13624</v>
      </c>
    </row>
    <row r="727" spans="1:3">
      <c r="A727" s="2" t="s">
        <v>2467</v>
      </c>
      <c r="B727" s="2" t="s">
        <v>2468</v>
      </c>
      <c r="C727" s="2" t="s">
        <v>13625</v>
      </c>
    </row>
    <row r="728" spans="1:3">
      <c r="A728" s="2" t="s">
        <v>2467</v>
      </c>
      <c r="B728" s="2" t="s">
        <v>2469</v>
      </c>
      <c r="C728" s="2" t="s">
        <v>13626</v>
      </c>
    </row>
    <row r="729" spans="1:3">
      <c r="A729" s="2" t="s">
        <v>2470</v>
      </c>
      <c r="B729" s="2" t="s">
        <v>2471</v>
      </c>
      <c r="C729" s="2" t="s">
        <v>13627</v>
      </c>
    </row>
    <row r="730" spans="1:3">
      <c r="A730" s="2" t="s">
        <v>2470</v>
      </c>
      <c r="B730" s="2" t="s">
        <v>2472</v>
      </c>
      <c r="C730" s="2" t="s">
        <v>13628</v>
      </c>
    </row>
    <row r="731" spans="1:3">
      <c r="A731" s="2" t="s">
        <v>2473</v>
      </c>
      <c r="B731" s="2" t="s">
        <v>2474</v>
      </c>
      <c r="C731" s="2" t="s">
        <v>13629</v>
      </c>
    </row>
    <row r="732" spans="1:3">
      <c r="A732" s="2" t="s">
        <v>2473</v>
      </c>
      <c r="B732" s="2" t="s">
        <v>2475</v>
      </c>
      <c r="C732" s="2" t="s">
        <v>13630</v>
      </c>
    </row>
    <row r="733" spans="1:3">
      <c r="A733" s="2" t="s">
        <v>2476</v>
      </c>
      <c r="B733" s="2" t="s">
        <v>2477</v>
      </c>
      <c r="C733" s="2" t="s">
        <v>13631</v>
      </c>
    </row>
    <row r="734" spans="1:3">
      <c r="A734" s="2" t="s">
        <v>2476</v>
      </c>
      <c r="B734" s="2" t="s">
        <v>2477</v>
      </c>
      <c r="C734" s="2" t="s">
        <v>13631</v>
      </c>
    </row>
    <row r="735" spans="1:3">
      <c r="A735" s="2" t="s">
        <v>2478</v>
      </c>
      <c r="B735" s="2" t="s">
        <v>2479</v>
      </c>
      <c r="C735" s="2" t="s">
        <v>13632</v>
      </c>
    </row>
    <row r="736" spans="1:3">
      <c r="A736" s="2" t="s">
        <v>2478</v>
      </c>
      <c r="B736" s="2" t="s">
        <v>2480</v>
      </c>
      <c r="C736" s="2" t="s">
        <v>13633</v>
      </c>
    </row>
    <row r="737" spans="1:3">
      <c r="A737" s="2" t="s">
        <v>2481</v>
      </c>
      <c r="B737" s="2" t="s">
        <v>2482</v>
      </c>
      <c r="C737" s="2" t="s">
        <v>13634</v>
      </c>
    </row>
    <row r="738" spans="1:3">
      <c r="A738" s="2" t="s">
        <v>2483</v>
      </c>
      <c r="B738" s="2" t="s">
        <v>2484</v>
      </c>
      <c r="C738" s="2" t="s">
        <v>13635</v>
      </c>
    </row>
    <row r="739" spans="1:3">
      <c r="A739" s="2" t="s">
        <v>2485</v>
      </c>
      <c r="B739" s="2" t="s">
        <v>2435</v>
      </c>
      <c r="C739" s="2" t="s">
        <v>13636</v>
      </c>
    </row>
    <row r="740" spans="1:3">
      <c r="A740" s="2" t="s">
        <v>2486</v>
      </c>
      <c r="B740" s="2" t="s">
        <v>2487</v>
      </c>
      <c r="C740" s="2" t="s">
        <v>13637</v>
      </c>
    </row>
    <row r="741" spans="1:3">
      <c r="A741" s="2" t="s">
        <v>2488</v>
      </c>
      <c r="B741" s="2" t="s">
        <v>2489</v>
      </c>
      <c r="C741" s="2" t="s">
        <v>13638</v>
      </c>
    </row>
    <row r="742" spans="1:3">
      <c r="A742" s="2" t="s">
        <v>2490</v>
      </c>
      <c r="B742" s="2" t="s">
        <v>2491</v>
      </c>
      <c r="C742" s="2" t="s">
        <v>13639</v>
      </c>
    </row>
    <row r="743" spans="1:3">
      <c r="A743" s="2" t="s">
        <v>2492</v>
      </c>
      <c r="B743" s="2" t="s">
        <v>2493</v>
      </c>
      <c r="C743" s="2" t="s">
        <v>13640</v>
      </c>
    </row>
    <row r="744" spans="1:3">
      <c r="A744" s="2" t="s">
        <v>2494</v>
      </c>
      <c r="B744" s="2" t="s">
        <v>2495</v>
      </c>
      <c r="C744" s="2" t="s">
        <v>13641</v>
      </c>
    </row>
    <row r="745" spans="1:3">
      <c r="A745" s="2" t="s">
        <v>2496</v>
      </c>
      <c r="B745" s="2" t="s">
        <v>2497</v>
      </c>
      <c r="C745" s="2" t="s">
        <v>13642</v>
      </c>
    </row>
    <row r="746" spans="1:3">
      <c r="A746" s="2" t="s">
        <v>2498</v>
      </c>
      <c r="B746" s="2" t="s">
        <v>2499</v>
      </c>
      <c r="C746" s="2" t="s">
        <v>13643</v>
      </c>
    </row>
    <row r="747" spans="1:3">
      <c r="A747" s="2" t="s">
        <v>2500</v>
      </c>
      <c r="B747" s="2" t="s">
        <v>2501</v>
      </c>
      <c r="C747" s="2" t="s">
        <v>13644</v>
      </c>
    </row>
    <row r="748" spans="1:3">
      <c r="A748" s="2" t="s">
        <v>2502</v>
      </c>
      <c r="B748" s="2" t="s">
        <v>2503</v>
      </c>
      <c r="C748" s="2" t="s">
        <v>13645</v>
      </c>
    </row>
    <row r="749" spans="1:3">
      <c r="A749" s="2" t="s">
        <v>2504</v>
      </c>
      <c r="B749" s="2" t="s">
        <v>2505</v>
      </c>
      <c r="C749" s="2" t="s">
        <v>13646</v>
      </c>
    </row>
    <row r="750" spans="1:3">
      <c r="A750" s="2" t="s">
        <v>2506</v>
      </c>
      <c r="B750" s="2" t="s">
        <v>2507</v>
      </c>
      <c r="C750" s="2" t="s">
        <v>13647</v>
      </c>
    </row>
    <row r="751" spans="1:3">
      <c r="A751" s="2" t="s">
        <v>2508</v>
      </c>
      <c r="B751" s="2" t="s">
        <v>2509</v>
      </c>
      <c r="C751" s="2" t="s">
        <v>13648</v>
      </c>
    </row>
    <row r="752" spans="1:3">
      <c r="A752" s="2" t="s">
        <v>2510</v>
      </c>
      <c r="B752" s="2" t="s">
        <v>2511</v>
      </c>
      <c r="C752" s="2" t="s">
        <v>13649</v>
      </c>
    </row>
    <row r="753" spans="1:3">
      <c r="A753" s="2" t="s">
        <v>2510</v>
      </c>
      <c r="B753" s="2" t="s">
        <v>2512</v>
      </c>
      <c r="C753" s="2" t="s">
        <v>13650</v>
      </c>
    </row>
    <row r="754" spans="1:3">
      <c r="A754" s="2" t="s">
        <v>2513</v>
      </c>
      <c r="B754" s="2" t="s">
        <v>2514</v>
      </c>
      <c r="C754" s="2" t="s">
        <v>13651</v>
      </c>
    </row>
    <row r="755" spans="1:3">
      <c r="A755" s="2" t="s">
        <v>2515</v>
      </c>
      <c r="B755" s="2" t="s">
        <v>2516</v>
      </c>
      <c r="C755" s="2" t="s">
        <v>13652</v>
      </c>
    </row>
    <row r="756" spans="1:3">
      <c r="A756" s="2" t="s">
        <v>2517</v>
      </c>
      <c r="B756" s="2" t="s">
        <v>2518</v>
      </c>
      <c r="C756" s="2" t="s">
        <v>13653</v>
      </c>
    </row>
    <row r="757" spans="1:3">
      <c r="A757" s="2" t="s">
        <v>2517</v>
      </c>
      <c r="B757" s="2" t="s">
        <v>2519</v>
      </c>
      <c r="C757" s="2" t="s">
        <v>13654</v>
      </c>
    </row>
    <row r="758" spans="1:3">
      <c r="A758" s="2" t="s">
        <v>2520</v>
      </c>
      <c r="B758" s="2" t="s">
        <v>2521</v>
      </c>
      <c r="C758" s="2" t="s">
        <v>13655</v>
      </c>
    </row>
    <row r="759" spans="1:3">
      <c r="A759" s="2" t="s">
        <v>2522</v>
      </c>
      <c r="B759" s="2" t="s">
        <v>2523</v>
      </c>
      <c r="C759" s="2" t="s">
        <v>13656</v>
      </c>
    </row>
    <row r="760" spans="1:3">
      <c r="A760" s="2" t="s">
        <v>2524</v>
      </c>
      <c r="B760" s="2" t="s">
        <v>2525</v>
      </c>
      <c r="C760" s="2" t="s">
        <v>13657</v>
      </c>
    </row>
    <row r="761" spans="1:3">
      <c r="A761" s="2" t="s">
        <v>2524</v>
      </c>
      <c r="B761" s="2" t="s">
        <v>2526</v>
      </c>
      <c r="C761" s="2" t="s">
        <v>13658</v>
      </c>
    </row>
    <row r="762" spans="1:3">
      <c r="A762" s="2" t="s">
        <v>2524</v>
      </c>
      <c r="B762" s="2" t="s">
        <v>2527</v>
      </c>
      <c r="C762" s="2" t="s">
        <v>13659</v>
      </c>
    </row>
    <row r="763" spans="1:3">
      <c r="A763" s="2" t="s">
        <v>2528</v>
      </c>
      <c r="B763" s="2" t="s">
        <v>2529</v>
      </c>
      <c r="C763" s="2" t="s">
        <v>13660</v>
      </c>
    </row>
    <row r="764" spans="1:3">
      <c r="A764" s="2" t="s">
        <v>2530</v>
      </c>
      <c r="B764" s="2" t="s">
        <v>2531</v>
      </c>
      <c r="C764" s="2" t="s">
        <v>13661</v>
      </c>
    </row>
    <row r="765" spans="1:3">
      <c r="A765" s="2" t="s">
        <v>2532</v>
      </c>
      <c r="B765" s="2" t="s">
        <v>2533</v>
      </c>
      <c r="C765" s="2" t="s">
        <v>13662</v>
      </c>
    </row>
    <row r="766" spans="1:3">
      <c r="A766" s="2" t="s">
        <v>2534</v>
      </c>
      <c r="B766" s="2" t="s">
        <v>2535</v>
      </c>
      <c r="C766" s="2" t="s">
        <v>13663</v>
      </c>
    </row>
    <row r="767" spans="1:3">
      <c r="A767" s="2" t="s">
        <v>2536</v>
      </c>
      <c r="B767" s="2" t="s">
        <v>2537</v>
      </c>
      <c r="C767" s="2" t="s">
        <v>13664</v>
      </c>
    </row>
    <row r="768" spans="1:3">
      <c r="A768" s="2" t="s">
        <v>2538</v>
      </c>
      <c r="B768" s="2" t="s">
        <v>2539</v>
      </c>
      <c r="C768" s="2" t="s">
        <v>13665</v>
      </c>
    </row>
    <row r="769" spans="1:3">
      <c r="A769" s="2" t="s">
        <v>2540</v>
      </c>
      <c r="B769" s="2" t="s">
        <v>2541</v>
      </c>
      <c r="C769" s="2" t="s">
        <v>13666</v>
      </c>
    </row>
    <row r="770" spans="1:3">
      <c r="A770" s="2" t="s">
        <v>2542</v>
      </c>
      <c r="B770" s="2" t="s">
        <v>2543</v>
      </c>
      <c r="C770" s="2" t="s">
        <v>13667</v>
      </c>
    </row>
    <row r="771" spans="1:3">
      <c r="A771" s="2" t="s">
        <v>2544</v>
      </c>
      <c r="B771" s="2" t="s">
        <v>2545</v>
      </c>
      <c r="C771" s="2" t="s">
        <v>13668</v>
      </c>
    </row>
    <row r="772" spans="1:3">
      <c r="A772" s="2" t="s">
        <v>2546</v>
      </c>
      <c r="B772" s="2" t="s">
        <v>2547</v>
      </c>
      <c r="C772" s="2" t="s">
        <v>13669</v>
      </c>
    </row>
    <row r="773" spans="1:3">
      <c r="A773" s="2" t="s">
        <v>2548</v>
      </c>
      <c r="B773" s="2" t="s">
        <v>2549</v>
      </c>
      <c r="C773" s="2" t="s">
        <v>13670</v>
      </c>
    </row>
    <row r="774" spans="1:3">
      <c r="A774" s="2" t="s">
        <v>2550</v>
      </c>
      <c r="B774" s="2" t="s">
        <v>2551</v>
      </c>
      <c r="C774" s="2" t="s">
        <v>13671</v>
      </c>
    </row>
    <row r="775" spans="1:3">
      <c r="A775" s="2" t="s">
        <v>2552</v>
      </c>
      <c r="B775" s="2" t="s">
        <v>2553</v>
      </c>
      <c r="C775" s="2" t="s">
        <v>13672</v>
      </c>
    </row>
    <row r="776" spans="1:3">
      <c r="A776" s="2" t="s">
        <v>2554</v>
      </c>
      <c r="B776" s="2" t="s">
        <v>2555</v>
      </c>
      <c r="C776" s="2" t="s">
        <v>13673</v>
      </c>
    </row>
    <row r="777" spans="1:3">
      <c r="A777" s="2" t="s">
        <v>2554</v>
      </c>
      <c r="B777" s="2" t="s">
        <v>2556</v>
      </c>
      <c r="C777" s="2" t="s">
        <v>13674</v>
      </c>
    </row>
    <row r="778" spans="1:3">
      <c r="A778" s="2" t="s">
        <v>2557</v>
      </c>
      <c r="B778" s="2" t="s">
        <v>2558</v>
      </c>
      <c r="C778" s="2" t="s">
        <v>13675</v>
      </c>
    </row>
    <row r="779" spans="1:3">
      <c r="A779" s="2" t="s">
        <v>2559</v>
      </c>
      <c r="B779" s="2" t="s">
        <v>2560</v>
      </c>
      <c r="C779" s="2" t="s">
        <v>13676</v>
      </c>
    </row>
    <row r="780" spans="1:3">
      <c r="A780" s="2" t="s">
        <v>2561</v>
      </c>
      <c r="B780" s="2" t="s">
        <v>2562</v>
      </c>
      <c r="C780" s="2" t="s">
        <v>13677</v>
      </c>
    </row>
    <row r="781" spans="1:3">
      <c r="A781" s="2" t="s">
        <v>2563</v>
      </c>
      <c r="B781" s="2" t="s">
        <v>2564</v>
      </c>
      <c r="C781" s="2" t="s">
        <v>13678</v>
      </c>
    </row>
    <row r="782" spans="1:3">
      <c r="A782" s="2" t="s">
        <v>2565</v>
      </c>
      <c r="B782" s="2" t="s">
        <v>2566</v>
      </c>
      <c r="C782" s="2" t="s">
        <v>13679</v>
      </c>
    </row>
    <row r="783" spans="1:3">
      <c r="A783" s="2" t="s">
        <v>2567</v>
      </c>
      <c r="B783" s="2" t="s">
        <v>1857</v>
      </c>
      <c r="C783" s="2" t="s">
        <v>13680</v>
      </c>
    </row>
    <row r="784" spans="1:3">
      <c r="A784" s="2" t="s">
        <v>2568</v>
      </c>
      <c r="B784" s="2" t="s">
        <v>2569</v>
      </c>
      <c r="C784" s="2" t="s">
        <v>13681</v>
      </c>
    </row>
    <row r="785" spans="1:3">
      <c r="A785" s="2" t="s">
        <v>2570</v>
      </c>
      <c r="B785" s="2" t="s">
        <v>2571</v>
      </c>
      <c r="C785" s="2" t="s">
        <v>13682</v>
      </c>
    </row>
    <row r="786" spans="1:3">
      <c r="A786" s="2" t="s">
        <v>2572</v>
      </c>
      <c r="B786" s="2" t="s">
        <v>2573</v>
      </c>
      <c r="C786" s="2" t="s">
        <v>13683</v>
      </c>
    </row>
    <row r="787" spans="1:3">
      <c r="A787" s="2" t="s">
        <v>2574</v>
      </c>
      <c r="B787" s="2" t="s">
        <v>2575</v>
      </c>
      <c r="C787" s="2" t="s">
        <v>13684</v>
      </c>
    </row>
    <row r="788" spans="1:3">
      <c r="A788" s="2" t="s">
        <v>2576</v>
      </c>
      <c r="B788" s="2" t="s">
        <v>2577</v>
      </c>
      <c r="C788" s="2" t="s">
        <v>13685</v>
      </c>
    </row>
    <row r="789" spans="1:3">
      <c r="A789" s="2" t="s">
        <v>2578</v>
      </c>
      <c r="B789" s="2" t="s">
        <v>2579</v>
      </c>
      <c r="C789" s="2" t="s">
        <v>13686</v>
      </c>
    </row>
    <row r="790" spans="1:3">
      <c r="A790" s="2" t="s">
        <v>2580</v>
      </c>
      <c r="B790" s="2" t="s">
        <v>2581</v>
      </c>
      <c r="C790" s="2" t="s">
        <v>13687</v>
      </c>
    </row>
    <row r="791" spans="1:3">
      <c r="A791" s="2" t="s">
        <v>2582</v>
      </c>
      <c r="B791" s="2" t="s">
        <v>2583</v>
      </c>
      <c r="C791" s="2" t="s">
        <v>13688</v>
      </c>
    </row>
    <row r="792" spans="1:3">
      <c r="A792" s="2" t="s">
        <v>2584</v>
      </c>
      <c r="B792" s="2" t="s">
        <v>2585</v>
      </c>
      <c r="C792" s="2" t="s">
        <v>13689</v>
      </c>
    </row>
    <row r="793" spans="1:3">
      <c r="A793" s="2" t="s">
        <v>2586</v>
      </c>
      <c r="B793" s="2" t="s">
        <v>2587</v>
      </c>
      <c r="C793" s="2" t="s">
        <v>13690</v>
      </c>
    </row>
    <row r="794" spans="1:3">
      <c r="A794" s="2" t="s">
        <v>2588</v>
      </c>
      <c r="B794" s="2" t="s">
        <v>2589</v>
      </c>
      <c r="C794" s="2" t="s">
        <v>13691</v>
      </c>
    </row>
    <row r="795" spans="1:3">
      <c r="A795" s="2" t="s">
        <v>2590</v>
      </c>
      <c r="B795" s="2" t="s">
        <v>2591</v>
      </c>
      <c r="C795" s="2" t="s">
        <v>13692</v>
      </c>
    </row>
    <row r="796" spans="1:3">
      <c r="A796" s="2" t="s">
        <v>2592</v>
      </c>
      <c r="B796" s="2" t="s">
        <v>2593</v>
      </c>
      <c r="C796" s="2" t="s">
        <v>13693</v>
      </c>
    </row>
    <row r="797" spans="1:3">
      <c r="A797" s="2" t="s">
        <v>2594</v>
      </c>
      <c r="B797" s="2" t="s">
        <v>2595</v>
      </c>
      <c r="C797" s="2" t="s">
        <v>13694</v>
      </c>
    </row>
    <row r="798" spans="1:3">
      <c r="A798" s="2" t="s">
        <v>2596</v>
      </c>
      <c r="B798" s="2" t="s">
        <v>2597</v>
      </c>
      <c r="C798" s="2" t="s">
        <v>13695</v>
      </c>
    </row>
    <row r="799" spans="1:3">
      <c r="A799" s="2" t="s">
        <v>2598</v>
      </c>
      <c r="B799" s="2" t="s">
        <v>2599</v>
      </c>
      <c r="C799" s="2" t="s">
        <v>13696</v>
      </c>
    </row>
    <row r="800" spans="1:3">
      <c r="A800" s="2" t="s">
        <v>2600</v>
      </c>
      <c r="B800" s="2" t="s">
        <v>2601</v>
      </c>
      <c r="C800" s="2" t="s">
        <v>13697</v>
      </c>
    </row>
    <row r="801" spans="1:3">
      <c r="A801" s="2" t="s">
        <v>2602</v>
      </c>
      <c r="B801" s="2" t="s">
        <v>2603</v>
      </c>
      <c r="C801" s="2" t="s">
        <v>13698</v>
      </c>
    </row>
    <row r="802" spans="1:3">
      <c r="A802" s="2" t="s">
        <v>2604</v>
      </c>
      <c r="B802" s="2" t="s">
        <v>2605</v>
      </c>
      <c r="C802" s="2" t="s">
        <v>13699</v>
      </c>
    </row>
    <row r="803" spans="1:3">
      <c r="A803" s="2" t="s">
        <v>2606</v>
      </c>
      <c r="B803" s="2" t="s">
        <v>2607</v>
      </c>
      <c r="C803" s="2" t="s">
        <v>13700</v>
      </c>
    </row>
    <row r="804" spans="1:3">
      <c r="A804" s="2" t="s">
        <v>2608</v>
      </c>
      <c r="B804" s="2" t="s">
        <v>2609</v>
      </c>
      <c r="C804" s="2" t="s">
        <v>13701</v>
      </c>
    </row>
    <row r="805" spans="1:3">
      <c r="A805" s="2" t="s">
        <v>2610</v>
      </c>
      <c r="B805" s="2" t="s">
        <v>2611</v>
      </c>
      <c r="C805" s="2" t="s">
        <v>13702</v>
      </c>
    </row>
    <row r="806" spans="1:3">
      <c r="A806" s="2" t="s">
        <v>2612</v>
      </c>
      <c r="B806" s="2" t="s">
        <v>2613</v>
      </c>
      <c r="C806" s="2" t="s">
        <v>13703</v>
      </c>
    </row>
    <row r="807" spans="1:3">
      <c r="A807" s="2" t="s">
        <v>2614</v>
      </c>
      <c r="B807" s="2" t="s">
        <v>2615</v>
      </c>
      <c r="C807" s="2" t="s">
        <v>13704</v>
      </c>
    </row>
    <row r="808" spans="1:3">
      <c r="A808" s="2" t="s">
        <v>2616</v>
      </c>
      <c r="B808" s="2" t="s">
        <v>2617</v>
      </c>
      <c r="C808" s="2" t="s">
        <v>13705</v>
      </c>
    </row>
    <row r="809" spans="1:3">
      <c r="A809" s="2" t="s">
        <v>2618</v>
      </c>
      <c r="B809" s="2" t="s">
        <v>2619</v>
      </c>
      <c r="C809" s="2" t="s">
        <v>13706</v>
      </c>
    </row>
    <row r="810" spans="1:3">
      <c r="A810" s="2" t="s">
        <v>2620</v>
      </c>
      <c r="B810" s="2" t="s">
        <v>2621</v>
      </c>
      <c r="C810" s="2" t="s">
        <v>13707</v>
      </c>
    </row>
    <row r="811" spans="1:3">
      <c r="A811" s="2" t="s">
        <v>2620</v>
      </c>
      <c r="B811" s="2" t="s">
        <v>2621</v>
      </c>
      <c r="C811" s="2" t="s">
        <v>13707</v>
      </c>
    </row>
    <row r="812" spans="1:3">
      <c r="A812" s="2" t="s">
        <v>2622</v>
      </c>
      <c r="B812" s="2" t="s">
        <v>1861</v>
      </c>
      <c r="C812" s="2" t="s">
        <v>13708</v>
      </c>
    </row>
    <row r="813" spans="1:3">
      <c r="A813" s="2" t="s">
        <v>2622</v>
      </c>
      <c r="B813" s="2" t="s">
        <v>1861</v>
      </c>
      <c r="C813" s="2" t="s">
        <v>13708</v>
      </c>
    </row>
    <row r="814" spans="1:3">
      <c r="A814" s="2" t="s">
        <v>2623</v>
      </c>
      <c r="B814" s="2" t="s">
        <v>2624</v>
      </c>
      <c r="C814" s="2" t="s">
        <v>13709</v>
      </c>
    </row>
    <row r="815" spans="1:3">
      <c r="A815" s="2" t="s">
        <v>2623</v>
      </c>
      <c r="B815" s="2" t="s">
        <v>2625</v>
      </c>
      <c r="C815" s="2" t="s">
        <v>13710</v>
      </c>
    </row>
    <row r="816" spans="1:3">
      <c r="A816" s="2" t="s">
        <v>2626</v>
      </c>
      <c r="B816" s="2" t="s">
        <v>2627</v>
      </c>
      <c r="C816" s="2" t="s">
        <v>13711</v>
      </c>
    </row>
    <row r="817" spans="1:3">
      <c r="A817" s="2" t="s">
        <v>2626</v>
      </c>
      <c r="B817" s="2" t="s">
        <v>1899</v>
      </c>
      <c r="C817" s="2" t="s">
        <v>13712</v>
      </c>
    </row>
    <row r="818" spans="1:3">
      <c r="A818" s="2" t="s">
        <v>2628</v>
      </c>
      <c r="B818" s="2" t="s">
        <v>2071</v>
      </c>
      <c r="C818" s="2" t="s">
        <v>13713</v>
      </c>
    </row>
    <row r="819" spans="1:3">
      <c r="A819" s="2" t="s">
        <v>2628</v>
      </c>
      <c r="B819" s="2" t="s">
        <v>2071</v>
      </c>
      <c r="C819" s="2" t="s">
        <v>13713</v>
      </c>
    </row>
    <row r="820" spans="1:3">
      <c r="A820" s="2" t="s">
        <v>2629</v>
      </c>
      <c r="B820" s="2" t="s">
        <v>2630</v>
      </c>
      <c r="C820" s="2" t="s">
        <v>13714</v>
      </c>
    </row>
    <row r="821" spans="1:3">
      <c r="A821" s="2" t="s">
        <v>2629</v>
      </c>
      <c r="B821" s="2" t="s">
        <v>1919</v>
      </c>
      <c r="C821" s="2" t="s">
        <v>13715</v>
      </c>
    </row>
    <row r="822" spans="1:3">
      <c r="A822" s="2" t="s">
        <v>2631</v>
      </c>
      <c r="B822" s="2" t="s">
        <v>2632</v>
      </c>
      <c r="C822" s="2" t="s">
        <v>13716</v>
      </c>
    </row>
    <row r="823" spans="1:3">
      <c r="A823" s="2" t="s">
        <v>2631</v>
      </c>
      <c r="B823" s="2" t="s">
        <v>2633</v>
      </c>
      <c r="C823" s="2" t="s">
        <v>13717</v>
      </c>
    </row>
    <row r="824" spans="1:3">
      <c r="A824" s="2" t="s">
        <v>2634</v>
      </c>
      <c r="B824" s="2" t="s">
        <v>2635</v>
      </c>
      <c r="C824" s="2" t="s">
        <v>13718</v>
      </c>
    </row>
    <row r="825" spans="1:3">
      <c r="A825" s="2" t="s">
        <v>2634</v>
      </c>
      <c r="B825" s="2" t="s">
        <v>2636</v>
      </c>
      <c r="C825" s="2" t="s">
        <v>13719</v>
      </c>
    </row>
    <row r="826" spans="1:3">
      <c r="A826" s="2" t="s">
        <v>2637</v>
      </c>
      <c r="B826" s="2" t="s">
        <v>2638</v>
      </c>
      <c r="C826" s="2" t="s">
        <v>13720</v>
      </c>
    </row>
    <row r="827" spans="1:3">
      <c r="A827" s="2" t="s">
        <v>2637</v>
      </c>
      <c r="B827" s="2" t="s">
        <v>2639</v>
      </c>
      <c r="C827" s="2" t="s">
        <v>13721</v>
      </c>
    </row>
    <row r="828" spans="1:3">
      <c r="A828" s="2" t="s">
        <v>2640</v>
      </c>
      <c r="B828" s="2" t="s">
        <v>2641</v>
      </c>
      <c r="C828" s="2" t="s">
        <v>13722</v>
      </c>
    </row>
    <row r="829" spans="1:3">
      <c r="A829" s="2" t="s">
        <v>2640</v>
      </c>
      <c r="B829" s="2" t="s">
        <v>1947</v>
      </c>
      <c r="C829" s="2" t="s">
        <v>13723</v>
      </c>
    </row>
    <row r="830" spans="1:3">
      <c r="A830" s="2" t="s">
        <v>2642</v>
      </c>
      <c r="B830" s="2" t="s">
        <v>2643</v>
      </c>
      <c r="C830" s="2" t="s">
        <v>13724</v>
      </c>
    </row>
    <row r="831" spans="1:3">
      <c r="A831" s="2" t="s">
        <v>2644</v>
      </c>
      <c r="B831" s="2" t="s">
        <v>2645</v>
      </c>
      <c r="C831" s="2" t="s">
        <v>13725</v>
      </c>
    </row>
    <row r="832" spans="1:3">
      <c r="A832" s="2" t="s">
        <v>2646</v>
      </c>
      <c r="B832" s="2" t="s">
        <v>2647</v>
      </c>
      <c r="C832" s="2" t="s">
        <v>13726</v>
      </c>
    </row>
    <row r="833" spans="1:3">
      <c r="A833" s="2" t="s">
        <v>2648</v>
      </c>
      <c r="B833" s="2" t="s">
        <v>2649</v>
      </c>
      <c r="C833" s="2" t="s">
        <v>13727</v>
      </c>
    </row>
    <row r="834" spans="1:3">
      <c r="A834" s="2" t="s">
        <v>2650</v>
      </c>
      <c r="B834" s="2" t="s">
        <v>2651</v>
      </c>
      <c r="C834" s="2" t="s">
        <v>13728</v>
      </c>
    </row>
    <row r="835" spans="1:3">
      <c r="A835" s="2" t="s">
        <v>2652</v>
      </c>
      <c r="B835" s="2" t="s">
        <v>2653</v>
      </c>
      <c r="C835" s="2" t="s">
        <v>13729</v>
      </c>
    </row>
    <row r="836" spans="1:3">
      <c r="A836" s="2" t="s">
        <v>2654</v>
      </c>
      <c r="B836" s="2" t="s">
        <v>2655</v>
      </c>
      <c r="C836" s="2" t="s">
        <v>13730</v>
      </c>
    </row>
    <row r="837" spans="1:3">
      <c r="A837" s="2" t="s">
        <v>2656</v>
      </c>
      <c r="B837" s="2" t="s">
        <v>2657</v>
      </c>
      <c r="C837" s="2" t="s">
        <v>13731</v>
      </c>
    </row>
    <row r="838" spans="1:3">
      <c r="A838" s="2" t="s">
        <v>2658</v>
      </c>
      <c r="B838" s="2" t="s">
        <v>2659</v>
      </c>
      <c r="C838" s="2" t="s">
        <v>13732</v>
      </c>
    </row>
    <row r="839" spans="1:3">
      <c r="A839" s="2" t="s">
        <v>2660</v>
      </c>
      <c r="B839" s="2" t="s">
        <v>2661</v>
      </c>
      <c r="C839" s="2" t="s">
        <v>13733</v>
      </c>
    </row>
    <row r="840" spans="1:3">
      <c r="A840" s="2" t="s">
        <v>2662</v>
      </c>
      <c r="B840" s="2" t="s">
        <v>2663</v>
      </c>
      <c r="C840" s="2" t="s">
        <v>13734</v>
      </c>
    </row>
    <row r="841" spans="1:3">
      <c r="A841" s="2" t="s">
        <v>2664</v>
      </c>
      <c r="B841" s="2" t="s">
        <v>2665</v>
      </c>
      <c r="C841" s="2" t="s">
        <v>13735</v>
      </c>
    </row>
    <row r="842" spans="1:3">
      <c r="A842" s="2" t="s">
        <v>2666</v>
      </c>
      <c r="B842" s="2" t="s">
        <v>2667</v>
      </c>
      <c r="C842" s="2" t="s">
        <v>13736</v>
      </c>
    </row>
    <row r="843" spans="1:3">
      <c r="A843" s="2" t="s">
        <v>2668</v>
      </c>
      <c r="B843" s="2" t="s">
        <v>2669</v>
      </c>
      <c r="C843" s="2" t="s">
        <v>13737</v>
      </c>
    </row>
    <row r="844" spans="1:3">
      <c r="A844" s="2" t="s">
        <v>2670</v>
      </c>
      <c r="B844" s="2" t="s">
        <v>2671</v>
      </c>
      <c r="C844" s="2" t="s">
        <v>13738</v>
      </c>
    </row>
    <row r="845" spans="1:3">
      <c r="A845" s="2" t="s">
        <v>2672</v>
      </c>
      <c r="B845" s="2" t="s">
        <v>2673</v>
      </c>
      <c r="C845" s="2" t="s">
        <v>13739</v>
      </c>
    </row>
    <row r="846" spans="1:3">
      <c r="A846" s="2" t="s">
        <v>2674</v>
      </c>
      <c r="B846" s="2" t="s">
        <v>2675</v>
      </c>
      <c r="C846" s="2" t="s">
        <v>13740</v>
      </c>
    </row>
    <row r="847" spans="1:3">
      <c r="A847" s="2" t="s">
        <v>2676</v>
      </c>
      <c r="B847" s="2" t="s">
        <v>2677</v>
      </c>
      <c r="C847" s="2" t="s">
        <v>13741</v>
      </c>
    </row>
    <row r="848" spans="1:3">
      <c r="A848" s="2" t="s">
        <v>2678</v>
      </c>
      <c r="B848" s="2" t="s">
        <v>2679</v>
      </c>
      <c r="C848" s="2" t="s">
        <v>13742</v>
      </c>
    </row>
    <row r="849" spans="1:3">
      <c r="A849" s="2" t="s">
        <v>2680</v>
      </c>
      <c r="B849" s="2" t="s">
        <v>2681</v>
      </c>
      <c r="C849" s="2" t="s">
        <v>13743</v>
      </c>
    </row>
    <row r="850" spans="1:3">
      <c r="A850" s="2" t="s">
        <v>2682</v>
      </c>
      <c r="B850" s="2" t="s">
        <v>2683</v>
      </c>
      <c r="C850" s="2" t="s">
        <v>13744</v>
      </c>
    </row>
    <row r="851" spans="1:3">
      <c r="A851" s="2" t="s">
        <v>2684</v>
      </c>
      <c r="B851" s="2" t="s">
        <v>2685</v>
      </c>
      <c r="C851" s="2" t="s">
        <v>13745</v>
      </c>
    </row>
    <row r="852" spans="1:3">
      <c r="A852" s="2" t="s">
        <v>2686</v>
      </c>
      <c r="B852" s="2" t="s">
        <v>2687</v>
      </c>
      <c r="C852" s="2" t="s">
        <v>13746</v>
      </c>
    </row>
    <row r="853" spans="1:3">
      <c r="A853" s="2" t="s">
        <v>2688</v>
      </c>
      <c r="B853" s="2" t="s">
        <v>2689</v>
      </c>
      <c r="C853" s="2" t="s">
        <v>13747</v>
      </c>
    </row>
    <row r="854" spans="1:3">
      <c r="A854" s="2" t="s">
        <v>2690</v>
      </c>
      <c r="B854" s="2" t="s">
        <v>2691</v>
      </c>
      <c r="C854" s="2" t="s">
        <v>13748</v>
      </c>
    </row>
    <row r="855" spans="1:3">
      <c r="A855" s="2" t="s">
        <v>2692</v>
      </c>
      <c r="B855" s="2" t="s">
        <v>13749</v>
      </c>
      <c r="C855" s="2" t="s">
        <v>13750</v>
      </c>
    </row>
    <row r="856" spans="1:3">
      <c r="A856" s="2" t="s">
        <v>2693</v>
      </c>
      <c r="B856" s="2" t="s">
        <v>2694</v>
      </c>
      <c r="C856" s="2" t="s">
        <v>13751</v>
      </c>
    </row>
    <row r="857" spans="1:3">
      <c r="A857" s="2" t="s">
        <v>2695</v>
      </c>
      <c r="B857" s="2" t="s">
        <v>2696</v>
      </c>
      <c r="C857" s="2" t="s">
        <v>13752</v>
      </c>
    </row>
    <row r="858" spans="1:3">
      <c r="A858" s="2" t="s">
        <v>2697</v>
      </c>
      <c r="B858" s="2" t="s">
        <v>2698</v>
      </c>
      <c r="C858" s="2" t="s">
        <v>13753</v>
      </c>
    </row>
    <row r="859" spans="1:3">
      <c r="A859" s="2" t="s">
        <v>2697</v>
      </c>
      <c r="B859" s="2" t="s">
        <v>2699</v>
      </c>
      <c r="C859" s="2" t="s">
        <v>13754</v>
      </c>
    </row>
    <row r="860" spans="1:3">
      <c r="A860" s="2" t="s">
        <v>2700</v>
      </c>
      <c r="B860" s="2" t="s">
        <v>2701</v>
      </c>
      <c r="C860" s="2" t="s">
        <v>13755</v>
      </c>
    </row>
    <row r="861" spans="1:3">
      <c r="A861" s="2" t="s">
        <v>2700</v>
      </c>
      <c r="B861" s="2" t="s">
        <v>2702</v>
      </c>
      <c r="C861" s="2" t="s">
        <v>13756</v>
      </c>
    </row>
    <row r="862" spans="1:3">
      <c r="A862" s="2" t="s">
        <v>2700</v>
      </c>
      <c r="B862" s="2" t="s">
        <v>2703</v>
      </c>
      <c r="C862" s="2" t="s">
        <v>13757</v>
      </c>
    </row>
    <row r="863" spans="1:3">
      <c r="A863" s="2" t="s">
        <v>2704</v>
      </c>
      <c r="B863" s="2" t="s">
        <v>2705</v>
      </c>
      <c r="C863" s="2" t="s">
        <v>13758</v>
      </c>
    </row>
    <row r="864" spans="1:3">
      <c r="A864" s="2" t="s">
        <v>2706</v>
      </c>
      <c r="B864" s="2" t="s">
        <v>2707</v>
      </c>
      <c r="C864" s="2" t="s">
        <v>13759</v>
      </c>
    </row>
    <row r="865" spans="1:3">
      <c r="A865" s="2" t="s">
        <v>2708</v>
      </c>
      <c r="B865" s="2" t="s">
        <v>2709</v>
      </c>
      <c r="C865" s="2" t="s">
        <v>13760</v>
      </c>
    </row>
    <row r="866" spans="1:3">
      <c r="A866" s="2" t="s">
        <v>2710</v>
      </c>
      <c r="B866" s="2" t="s">
        <v>2711</v>
      </c>
      <c r="C866" s="2" t="s">
        <v>13761</v>
      </c>
    </row>
    <row r="867" spans="1:3">
      <c r="A867" s="2" t="s">
        <v>2712</v>
      </c>
      <c r="B867" s="2" t="s">
        <v>2118</v>
      </c>
      <c r="C867" s="2" t="s">
        <v>13762</v>
      </c>
    </row>
    <row r="868" spans="1:3">
      <c r="A868" s="2" t="s">
        <v>2713</v>
      </c>
      <c r="B868" s="2" t="s">
        <v>2714</v>
      </c>
      <c r="C868" s="2" t="s">
        <v>13763</v>
      </c>
    </row>
    <row r="869" spans="1:3">
      <c r="A869" s="2" t="s">
        <v>2715</v>
      </c>
      <c r="B869" s="2" t="s">
        <v>2716</v>
      </c>
      <c r="C869" s="2" t="s">
        <v>13764</v>
      </c>
    </row>
    <row r="870" spans="1:3">
      <c r="A870" s="2" t="s">
        <v>2717</v>
      </c>
      <c r="B870" s="2" t="s">
        <v>2718</v>
      </c>
      <c r="C870" s="2" t="s">
        <v>13765</v>
      </c>
    </row>
    <row r="871" spans="1:3">
      <c r="A871" s="2" t="s">
        <v>2719</v>
      </c>
      <c r="B871" s="2" t="s">
        <v>2720</v>
      </c>
      <c r="C871" s="2" t="s">
        <v>13766</v>
      </c>
    </row>
    <row r="872" spans="1:3">
      <c r="A872" s="2" t="s">
        <v>2721</v>
      </c>
      <c r="B872" s="2" t="s">
        <v>2722</v>
      </c>
      <c r="C872" s="2" t="s">
        <v>13767</v>
      </c>
    </row>
    <row r="873" spans="1:3">
      <c r="A873" s="2" t="s">
        <v>2723</v>
      </c>
      <c r="B873" s="2" t="s">
        <v>2724</v>
      </c>
      <c r="C873" s="2" t="s">
        <v>13768</v>
      </c>
    </row>
    <row r="874" spans="1:3">
      <c r="A874" s="2" t="s">
        <v>2725</v>
      </c>
      <c r="B874" s="2" t="s">
        <v>2726</v>
      </c>
      <c r="C874" s="2" t="s">
        <v>13769</v>
      </c>
    </row>
    <row r="875" spans="1:3">
      <c r="A875" s="2" t="s">
        <v>2727</v>
      </c>
      <c r="B875" s="2" t="s">
        <v>2728</v>
      </c>
      <c r="C875" s="2" t="s">
        <v>13770</v>
      </c>
    </row>
    <row r="876" spans="1:3">
      <c r="A876" s="2" t="s">
        <v>2729</v>
      </c>
      <c r="B876" s="2" t="s">
        <v>2730</v>
      </c>
      <c r="C876" s="2" t="s">
        <v>13771</v>
      </c>
    </row>
    <row r="877" spans="1:3">
      <c r="A877" s="2" t="s">
        <v>2731</v>
      </c>
      <c r="B877" s="2" t="s">
        <v>2732</v>
      </c>
      <c r="C877" s="2" t="s">
        <v>13772</v>
      </c>
    </row>
    <row r="878" spans="1:3">
      <c r="A878" s="2" t="s">
        <v>2733</v>
      </c>
      <c r="B878" s="2" t="s">
        <v>2734</v>
      </c>
      <c r="C878" s="2" t="s">
        <v>13773</v>
      </c>
    </row>
    <row r="879" spans="1:3">
      <c r="A879" s="2" t="s">
        <v>2735</v>
      </c>
      <c r="B879" s="2" t="s">
        <v>1465</v>
      </c>
      <c r="C879" s="2" t="s">
        <v>13774</v>
      </c>
    </row>
    <row r="880" spans="1:3">
      <c r="A880" s="2" t="s">
        <v>2736</v>
      </c>
      <c r="B880" s="2" t="s">
        <v>2737</v>
      </c>
      <c r="C880" s="2" t="s">
        <v>13775</v>
      </c>
    </row>
    <row r="881" spans="1:3">
      <c r="A881" s="2" t="s">
        <v>2738</v>
      </c>
      <c r="B881" s="2" t="s">
        <v>2739</v>
      </c>
      <c r="C881" s="2" t="s">
        <v>13776</v>
      </c>
    </row>
    <row r="882" spans="1:3">
      <c r="A882" s="2" t="s">
        <v>2740</v>
      </c>
      <c r="B882" s="2" t="s">
        <v>2741</v>
      </c>
      <c r="C882" s="2" t="s">
        <v>13777</v>
      </c>
    </row>
    <row r="883" spans="1:3">
      <c r="A883" s="2" t="s">
        <v>2742</v>
      </c>
      <c r="B883" s="2" t="s">
        <v>2743</v>
      </c>
      <c r="C883" s="2" t="s">
        <v>13778</v>
      </c>
    </row>
    <row r="884" spans="1:3">
      <c r="A884" s="2" t="s">
        <v>2744</v>
      </c>
      <c r="B884" s="2" t="s">
        <v>2745</v>
      </c>
      <c r="C884" s="2" t="s">
        <v>13779</v>
      </c>
    </row>
    <row r="885" spans="1:3">
      <c r="A885" s="2" t="s">
        <v>2746</v>
      </c>
      <c r="B885" s="2" t="s">
        <v>2747</v>
      </c>
      <c r="C885" s="2" t="s">
        <v>13780</v>
      </c>
    </row>
    <row r="886" spans="1:3">
      <c r="A886" s="2" t="s">
        <v>2748</v>
      </c>
      <c r="B886" s="2" t="s">
        <v>2749</v>
      </c>
      <c r="C886" s="2" t="s">
        <v>13781</v>
      </c>
    </row>
    <row r="887" spans="1:3">
      <c r="A887" s="2" t="s">
        <v>2750</v>
      </c>
      <c r="B887" s="2" t="s">
        <v>2751</v>
      </c>
      <c r="C887" s="2" t="s">
        <v>13782</v>
      </c>
    </row>
    <row r="888" spans="1:3">
      <c r="A888" s="2" t="s">
        <v>2752</v>
      </c>
      <c r="B888" s="2" t="s">
        <v>2753</v>
      </c>
      <c r="C888" s="2" t="s">
        <v>13783</v>
      </c>
    </row>
    <row r="889" spans="1:3">
      <c r="A889" s="2" t="s">
        <v>2754</v>
      </c>
      <c r="B889" s="2" t="s">
        <v>2755</v>
      </c>
      <c r="C889" s="2" t="s">
        <v>13784</v>
      </c>
    </row>
    <row r="890" spans="1:3">
      <c r="A890" s="2" t="s">
        <v>2756</v>
      </c>
      <c r="B890" s="2" t="s">
        <v>2757</v>
      </c>
      <c r="C890" s="2" t="s">
        <v>13785</v>
      </c>
    </row>
    <row r="891" spans="1:3">
      <c r="A891" s="2" t="s">
        <v>2758</v>
      </c>
      <c r="B891" s="2" t="s">
        <v>2759</v>
      </c>
      <c r="C891" s="2" t="s">
        <v>13786</v>
      </c>
    </row>
    <row r="892" spans="1:3">
      <c r="A892" s="2" t="s">
        <v>2760</v>
      </c>
      <c r="B892" s="2" t="s">
        <v>2761</v>
      </c>
      <c r="C892" s="2" t="s">
        <v>13787</v>
      </c>
    </row>
    <row r="893" spans="1:3">
      <c r="A893" s="2" t="s">
        <v>2762</v>
      </c>
      <c r="B893" s="2" t="s">
        <v>2763</v>
      </c>
      <c r="C893" s="2" t="s">
        <v>13788</v>
      </c>
    </row>
    <row r="894" spans="1:3">
      <c r="A894" s="2" t="s">
        <v>2764</v>
      </c>
      <c r="B894" s="2" t="s">
        <v>2765</v>
      </c>
      <c r="C894" s="2" t="s">
        <v>13789</v>
      </c>
    </row>
    <row r="895" spans="1:3">
      <c r="A895" s="2" t="s">
        <v>2766</v>
      </c>
      <c r="B895" s="2" t="s">
        <v>2767</v>
      </c>
      <c r="C895" s="2" t="s">
        <v>13790</v>
      </c>
    </row>
    <row r="896" spans="1:3">
      <c r="A896" s="2" t="s">
        <v>2768</v>
      </c>
      <c r="B896" s="2" t="s">
        <v>2769</v>
      </c>
      <c r="C896" s="2" t="s">
        <v>13791</v>
      </c>
    </row>
    <row r="897" spans="1:3">
      <c r="A897" s="2" t="s">
        <v>2770</v>
      </c>
      <c r="B897" s="2" t="s">
        <v>2771</v>
      </c>
      <c r="C897" s="2" t="s">
        <v>13792</v>
      </c>
    </row>
    <row r="898" spans="1:3">
      <c r="A898" s="2" t="s">
        <v>2772</v>
      </c>
      <c r="B898" s="2" t="s">
        <v>2773</v>
      </c>
      <c r="C898" s="2" t="s">
        <v>13793</v>
      </c>
    </row>
    <row r="899" spans="1:3">
      <c r="A899" s="2" t="s">
        <v>2774</v>
      </c>
      <c r="B899" s="2" t="s">
        <v>2775</v>
      </c>
      <c r="C899" s="2" t="s">
        <v>13794</v>
      </c>
    </row>
    <row r="900" spans="1:3">
      <c r="A900" s="2" t="s">
        <v>2776</v>
      </c>
      <c r="B900" s="2" t="s">
        <v>2777</v>
      </c>
      <c r="C900" s="2" t="s">
        <v>13795</v>
      </c>
    </row>
    <row r="901" spans="1:3">
      <c r="A901" s="2" t="s">
        <v>2778</v>
      </c>
      <c r="B901" s="2" t="s">
        <v>2779</v>
      </c>
      <c r="C901" s="2" t="s">
        <v>13796</v>
      </c>
    </row>
    <row r="902" spans="1:3">
      <c r="A902" s="2" t="s">
        <v>2780</v>
      </c>
      <c r="B902" s="2" t="s">
        <v>2781</v>
      </c>
      <c r="C902" s="2" t="s">
        <v>13797</v>
      </c>
    </row>
    <row r="903" spans="1:3">
      <c r="A903" s="2" t="s">
        <v>2782</v>
      </c>
      <c r="B903" s="2" t="s">
        <v>2783</v>
      </c>
      <c r="C903" s="2" t="s">
        <v>13798</v>
      </c>
    </row>
    <row r="904" spans="1:3">
      <c r="A904" s="2" t="s">
        <v>2784</v>
      </c>
      <c r="B904" s="2" t="s">
        <v>2785</v>
      </c>
      <c r="C904" s="2" t="s">
        <v>13799</v>
      </c>
    </row>
    <row r="905" spans="1:3">
      <c r="A905" s="2" t="s">
        <v>2786</v>
      </c>
      <c r="B905" s="2" t="s">
        <v>2787</v>
      </c>
      <c r="C905" s="2" t="s">
        <v>13800</v>
      </c>
    </row>
    <row r="906" spans="1:3">
      <c r="A906" s="2" t="s">
        <v>2788</v>
      </c>
      <c r="B906" s="2" t="s">
        <v>2789</v>
      </c>
      <c r="C906" s="2" t="s">
        <v>13801</v>
      </c>
    </row>
    <row r="907" spans="1:3">
      <c r="A907" s="2" t="s">
        <v>2790</v>
      </c>
      <c r="B907" s="2" t="s">
        <v>2791</v>
      </c>
      <c r="C907" s="2" t="s">
        <v>13802</v>
      </c>
    </row>
    <row r="908" spans="1:3">
      <c r="A908" s="2" t="s">
        <v>2792</v>
      </c>
      <c r="B908" s="2" t="s">
        <v>2793</v>
      </c>
      <c r="C908" s="2" t="s">
        <v>13803</v>
      </c>
    </row>
    <row r="909" spans="1:3">
      <c r="A909" s="2" t="s">
        <v>2794</v>
      </c>
      <c r="B909" s="2" t="s">
        <v>2795</v>
      </c>
      <c r="C909" s="2" t="s">
        <v>13804</v>
      </c>
    </row>
    <row r="910" spans="1:3">
      <c r="A910" s="2" t="s">
        <v>2796</v>
      </c>
      <c r="B910" s="2" t="s">
        <v>2797</v>
      </c>
      <c r="C910" s="2" t="s">
        <v>13805</v>
      </c>
    </row>
    <row r="911" spans="1:3">
      <c r="A911" s="2" t="s">
        <v>2798</v>
      </c>
      <c r="B911" s="2" t="s">
        <v>2799</v>
      </c>
      <c r="C911" s="2" t="s">
        <v>13806</v>
      </c>
    </row>
    <row r="912" spans="1:3">
      <c r="A912" s="2" t="s">
        <v>2800</v>
      </c>
      <c r="B912" s="2" t="s">
        <v>2801</v>
      </c>
      <c r="C912" s="2" t="s">
        <v>13807</v>
      </c>
    </row>
    <row r="913" spans="1:3">
      <c r="A913" s="2" t="s">
        <v>2802</v>
      </c>
      <c r="B913" s="2" t="s">
        <v>2803</v>
      </c>
      <c r="C913" s="2" t="s">
        <v>13808</v>
      </c>
    </row>
    <row r="914" spans="1:3">
      <c r="A914" s="2" t="s">
        <v>2804</v>
      </c>
      <c r="B914" s="2" t="s">
        <v>2805</v>
      </c>
      <c r="C914" s="2" t="s">
        <v>13809</v>
      </c>
    </row>
    <row r="915" spans="1:3">
      <c r="A915" s="2" t="s">
        <v>2806</v>
      </c>
      <c r="B915" s="2" t="s">
        <v>2807</v>
      </c>
      <c r="C915" s="2" t="s">
        <v>13810</v>
      </c>
    </row>
    <row r="916" spans="1:3">
      <c r="A916" s="2" t="s">
        <v>2808</v>
      </c>
      <c r="B916" s="2" t="s">
        <v>2809</v>
      </c>
      <c r="C916" s="2" t="s">
        <v>13811</v>
      </c>
    </row>
    <row r="917" spans="1:3">
      <c r="A917" s="2" t="s">
        <v>2810</v>
      </c>
      <c r="B917" s="2" t="s">
        <v>2811</v>
      </c>
      <c r="C917" s="2" t="s">
        <v>13812</v>
      </c>
    </row>
    <row r="918" spans="1:3">
      <c r="A918" s="2" t="s">
        <v>2812</v>
      </c>
      <c r="B918" s="2" t="s">
        <v>2813</v>
      </c>
      <c r="C918" s="2" t="s">
        <v>13813</v>
      </c>
    </row>
    <row r="919" spans="1:3">
      <c r="A919" s="2" t="s">
        <v>2814</v>
      </c>
      <c r="B919" s="2" t="s">
        <v>2815</v>
      </c>
      <c r="C919" s="2" t="s">
        <v>13814</v>
      </c>
    </row>
    <row r="920" spans="1:3">
      <c r="A920" s="2" t="s">
        <v>2816</v>
      </c>
      <c r="B920" s="2" t="s">
        <v>2817</v>
      </c>
      <c r="C920" s="2" t="s">
        <v>13815</v>
      </c>
    </row>
    <row r="921" spans="1:3">
      <c r="A921" s="2" t="s">
        <v>2818</v>
      </c>
      <c r="B921" s="2" t="s">
        <v>2819</v>
      </c>
      <c r="C921" s="2" t="s">
        <v>13816</v>
      </c>
    </row>
    <row r="922" spans="1:3">
      <c r="A922" s="2" t="s">
        <v>2820</v>
      </c>
      <c r="B922" s="2" t="s">
        <v>2821</v>
      </c>
      <c r="C922" s="2" t="s">
        <v>13817</v>
      </c>
    </row>
    <row r="923" spans="1:3">
      <c r="A923" s="2" t="s">
        <v>2822</v>
      </c>
      <c r="B923" s="2" t="s">
        <v>2823</v>
      </c>
      <c r="C923" s="2" t="s">
        <v>13818</v>
      </c>
    </row>
    <row r="924" spans="1:3">
      <c r="A924" s="2" t="s">
        <v>2824</v>
      </c>
      <c r="B924" s="2" t="s">
        <v>2825</v>
      </c>
      <c r="C924" s="2" t="s">
        <v>13819</v>
      </c>
    </row>
    <row r="925" spans="1:3">
      <c r="A925" s="2" t="s">
        <v>2826</v>
      </c>
      <c r="B925" s="2" t="s">
        <v>2827</v>
      </c>
      <c r="C925" s="2" t="s">
        <v>13820</v>
      </c>
    </row>
    <row r="926" spans="1:3">
      <c r="A926" s="2" t="s">
        <v>2828</v>
      </c>
      <c r="B926" s="2" t="s">
        <v>2829</v>
      </c>
      <c r="C926" s="2" t="s">
        <v>13821</v>
      </c>
    </row>
    <row r="927" spans="1:3">
      <c r="A927" s="2" t="s">
        <v>2830</v>
      </c>
      <c r="B927" s="2" t="s">
        <v>2831</v>
      </c>
      <c r="C927" s="2" t="s">
        <v>13822</v>
      </c>
    </row>
    <row r="928" spans="1:3">
      <c r="A928" s="2" t="s">
        <v>2832</v>
      </c>
      <c r="B928" s="2" t="s">
        <v>2833</v>
      </c>
      <c r="C928" s="2" t="s">
        <v>13823</v>
      </c>
    </row>
    <row r="929" spans="1:3">
      <c r="A929" s="2" t="s">
        <v>2834</v>
      </c>
      <c r="B929" s="2" t="s">
        <v>2835</v>
      </c>
      <c r="C929" s="2" t="s">
        <v>13824</v>
      </c>
    </row>
    <row r="930" spans="1:3">
      <c r="A930" s="2" t="s">
        <v>2836</v>
      </c>
      <c r="B930" s="2" t="s">
        <v>2837</v>
      </c>
      <c r="C930" s="2" t="s">
        <v>13825</v>
      </c>
    </row>
    <row r="931" spans="1:3">
      <c r="A931" s="2" t="s">
        <v>2838</v>
      </c>
      <c r="B931" s="2" t="s">
        <v>2839</v>
      </c>
      <c r="C931" s="2" t="s">
        <v>13826</v>
      </c>
    </row>
    <row r="932" spans="1:3">
      <c r="A932" s="2" t="s">
        <v>2840</v>
      </c>
      <c r="B932" s="2" t="s">
        <v>2841</v>
      </c>
      <c r="C932" s="2" t="s">
        <v>13827</v>
      </c>
    </row>
    <row r="933" spans="1:3">
      <c r="A933" s="2" t="s">
        <v>2842</v>
      </c>
      <c r="B933" s="2" t="s">
        <v>2843</v>
      </c>
      <c r="C933" s="2" t="s">
        <v>13828</v>
      </c>
    </row>
    <row r="934" spans="1:3">
      <c r="A934" s="2" t="s">
        <v>2844</v>
      </c>
      <c r="B934" s="2" t="s">
        <v>2158</v>
      </c>
      <c r="C934" s="2" t="s">
        <v>13829</v>
      </c>
    </row>
    <row r="935" spans="1:3">
      <c r="A935" s="2" t="s">
        <v>2845</v>
      </c>
      <c r="B935" s="2" t="s">
        <v>2846</v>
      </c>
      <c r="C935" s="2" t="s">
        <v>13830</v>
      </c>
    </row>
    <row r="936" spans="1:3">
      <c r="A936" s="2" t="s">
        <v>2847</v>
      </c>
      <c r="B936" s="2" t="s">
        <v>1469</v>
      </c>
      <c r="C936" s="2" t="s">
        <v>13831</v>
      </c>
    </row>
    <row r="937" spans="1:3">
      <c r="A937" s="2" t="s">
        <v>2848</v>
      </c>
      <c r="B937" s="2" t="s">
        <v>2849</v>
      </c>
      <c r="C937" s="2" t="s">
        <v>13832</v>
      </c>
    </row>
    <row r="938" spans="1:3">
      <c r="A938" s="2" t="s">
        <v>2850</v>
      </c>
      <c r="B938" s="2" t="s">
        <v>2851</v>
      </c>
      <c r="C938" s="2" t="s">
        <v>13833</v>
      </c>
    </row>
    <row r="939" spans="1:3">
      <c r="A939" s="2" t="s">
        <v>2852</v>
      </c>
      <c r="B939" s="2" t="s">
        <v>2853</v>
      </c>
      <c r="C939" s="2" t="s">
        <v>13834</v>
      </c>
    </row>
    <row r="940" spans="1:3">
      <c r="A940" s="2" t="s">
        <v>2854</v>
      </c>
      <c r="B940" s="2" t="s">
        <v>2855</v>
      </c>
      <c r="C940" s="2" t="s">
        <v>13835</v>
      </c>
    </row>
    <row r="941" spans="1:3">
      <c r="A941" s="2" t="s">
        <v>2856</v>
      </c>
      <c r="B941" s="2" t="s">
        <v>2857</v>
      </c>
      <c r="C941" s="2" t="s">
        <v>13836</v>
      </c>
    </row>
    <row r="942" spans="1:3">
      <c r="A942" s="2" t="s">
        <v>2858</v>
      </c>
      <c r="B942" s="2" t="s">
        <v>2859</v>
      </c>
      <c r="C942" s="2" t="s">
        <v>13837</v>
      </c>
    </row>
    <row r="943" spans="1:3">
      <c r="A943" s="2" t="s">
        <v>2860</v>
      </c>
      <c r="B943" s="2" t="s">
        <v>2861</v>
      </c>
      <c r="C943" s="2" t="s">
        <v>13838</v>
      </c>
    </row>
    <row r="944" spans="1:3">
      <c r="A944" s="2" t="s">
        <v>2862</v>
      </c>
      <c r="B944" s="2" t="s">
        <v>2863</v>
      </c>
      <c r="C944" s="2" t="s">
        <v>13839</v>
      </c>
    </row>
    <row r="945" spans="1:3">
      <c r="A945" s="2" t="s">
        <v>2864</v>
      </c>
      <c r="B945" s="2" t="s">
        <v>2865</v>
      </c>
      <c r="C945" s="2" t="s">
        <v>13840</v>
      </c>
    </row>
    <row r="946" spans="1:3">
      <c r="A946" s="2" t="s">
        <v>2866</v>
      </c>
      <c r="B946" s="2" t="s">
        <v>2867</v>
      </c>
      <c r="C946" s="2" t="s">
        <v>13841</v>
      </c>
    </row>
    <row r="947" spans="1:3">
      <c r="A947" s="2" t="s">
        <v>2868</v>
      </c>
      <c r="B947" s="2" t="s">
        <v>2869</v>
      </c>
      <c r="C947" s="2" t="s">
        <v>13842</v>
      </c>
    </row>
    <row r="948" spans="1:3">
      <c r="A948" s="2" t="s">
        <v>2868</v>
      </c>
      <c r="B948" s="2" t="s">
        <v>2870</v>
      </c>
      <c r="C948" s="2" t="s">
        <v>13843</v>
      </c>
    </row>
    <row r="949" spans="1:3">
      <c r="A949" s="2" t="s">
        <v>2871</v>
      </c>
      <c r="B949" s="2" t="s">
        <v>2872</v>
      </c>
      <c r="C949" s="2" t="s">
        <v>13844</v>
      </c>
    </row>
    <row r="950" spans="1:3">
      <c r="A950" s="2" t="s">
        <v>2871</v>
      </c>
      <c r="B950" s="2" t="s">
        <v>2873</v>
      </c>
      <c r="C950" s="2" t="s">
        <v>13845</v>
      </c>
    </row>
    <row r="951" spans="1:3">
      <c r="A951" s="2" t="s">
        <v>2874</v>
      </c>
      <c r="B951" s="2" t="s">
        <v>2875</v>
      </c>
      <c r="C951" s="2" t="s">
        <v>13846</v>
      </c>
    </row>
    <row r="952" spans="1:3">
      <c r="A952" s="2" t="s">
        <v>2874</v>
      </c>
      <c r="B952" s="2" t="s">
        <v>2875</v>
      </c>
      <c r="C952" s="2" t="s">
        <v>13846</v>
      </c>
    </row>
    <row r="953" spans="1:3">
      <c r="A953" s="2" t="s">
        <v>2876</v>
      </c>
      <c r="B953" s="2" t="s">
        <v>2877</v>
      </c>
      <c r="C953" s="2" t="s">
        <v>13847</v>
      </c>
    </row>
    <row r="954" spans="1:3">
      <c r="A954" s="2" t="s">
        <v>2876</v>
      </c>
      <c r="B954" s="2" t="s">
        <v>2878</v>
      </c>
      <c r="C954" s="2" t="s">
        <v>13848</v>
      </c>
    </row>
    <row r="955" spans="1:3">
      <c r="A955" s="2" t="s">
        <v>2879</v>
      </c>
      <c r="B955" s="2" t="s">
        <v>2880</v>
      </c>
      <c r="C955" s="2" t="s">
        <v>13849</v>
      </c>
    </row>
    <row r="956" spans="1:3">
      <c r="A956" s="2" t="s">
        <v>2879</v>
      </c>
      <c r="B956" s="2" t="s">
        <v>2881</v>
      </c>
      <c r="C956" s="2" t="s">
        <v>13850</v>
      </c>
    </row>
    <row r="957" spans="1:3">
      <c r="A957" s="2" t="s">
        <v>2882</v>
      </c>
      <c r="B957" s="2" t="s">
        <v>2883</v>
      </c>
      <c r="C957" s="2" t="s">
        <v>13851</v>
      </c>
    </row>
    <row r="958" spans="1:3">
      <c r="A958" s="2" t="s">
        <v>2882</v>
      </c>
      <c r="B958" s="2" t="s">
        <v>2884</v>
      </c>
      <c r="C958" s="2" t="s">
        <v>13852</v>
      </c>
    </row>
    <row r="959" spans="1:3">
      <c r="A959" s="2" t="s">
        <v>2885</v>
      </c>
      <c r="B959" s="2" t="s">
        <v>2886</v>
      </c>
      <c r="C959" s="2" t="s">
        <v>13853</v>
      </c>
    </row>
    <row r="960" spans="1:3">
      <c r="A960" s="2" t="s">
        <v>2887</v>
      </c>
      <c r="B960" s="2" t="s">
        <v>2888</v>
      </c>
      <c r="C960" s="2" t="s">
        <v>13854</v>
      </c>
    </row>
    <row r="961" spans="1:3">
      <c r="A961" s="2" t="s">
        <v>2889</v>
      </c>
      <c r="B961" s="2" t="s">
        <v>2890</v>
      </c>
      <c r="C961" s="2" t="s">
        <v>13855</v>
      </c>
    </row>
    <row r="962" spans="1:3">
      <c r="A962" s="2" t="s">
        <v>2891</v>
      </c>
      <c r="B962" s="2" t="s">
        <v>2892</v>
      </c>
      <c r="C962" s="2" t="s">
        <v>13856</v>
      </c>
    </row>
    <row r="963" spans="1:3">
      <c r="A963" s="2" t="s">
        <v>2893</v>
      </c>
      <c r="B963" s="2" t="s">
        <v>2894</v>
      </c>
      <c r="C963" s="2" t="s">
        <v>13857</v>
      </c>
    </row>
    <row r="964" spans="1:3">
      <c r="A964" s="2" t="s">
        <v>2895</v>
      </c>
      <c r="B964" s="2" t="s">
        <v>2896</v>
      </c>
      <c r="C964" s="2" t="s">
        <v>13858</v>
      </c>
    </row>
    <row r="965" spans="1:3">
      <c r="A965" s="2" t="s">
        <v>2897</v>
      </c>
      <c r="B965" s="2" t="s">
        <v>2898</v>
      </c>
      <c r="C965" s="2" t="s">
        <v>13859</v>
      </c>
    </row>
    <row r="966" spans="1:3">
      <c r="A966" s="2" t="s">
        <v>2899</v>
      </c>
      <c r="B966" s="2" t="s">
        <v>2900</v>
      </c>
      <c r="C966" s="2" t="s">
        <v>13860</v>
      </c>
    </row>
    <row r="967" spans="1:3">
      <c r="A967" s="2" t="s">
        <v>2901</v>
      </c>
      <c r="B967" s="2" t="s">
        <v>2902</v>
      </c>
      <c r="C967" s="2" t="s">
        <v>13861</v>
      </c>
    </row>
    <row r="968" spans="1:3">
      <c r="A968" s="2" t="s">
        <v>2903</v>
      </c>
      <c r="B968" s="2" t="s">
        <v>2904</v>
      </c>
      <c r="C968" s="2" t="s">
        <v>13862</v>
      </c>
    </row>
    <row r="969" spans="1:3">
      <c r="A969" s="2" t="s">
        <v>2905</v>
      </c>
      <c r="B969" s="2" t="s">
        <v>2906</v>
      </c>
      <c r="C969" s="2" t="s">
        <v>13863</v>
      </c>
    </row>
    <row r="970" spans="1:3">
      <c r="A970" s="2" t="s">
        <v>2907</v>
      </c>
      <c r="B970" s="2" t="s">
        <v>2908</v>
      </c>
      <c r="C970" s="2" t="s">
        <v>13864</v>
      </c>
    </row>
    <row r="971" spans="1:3">
      <c r="A971" s="2" t="s">
        <v>2909</v>
      </c>
      <c r="B971" s="2" t="s">
        <v>2910</v>
      </c>
      <c r="C971" s="2" t="s">
        <v>13865</v>
      </c>
    </row>
    <row r="972" spans="1:3">
      <c r="A972" s="2" t="s">
        <v>2911</v>
      </c>
      <c r="B972" s="2" t="s">
        <v>2912</v>
      </c>
      <c r="C972" s="2" t="s">
        <v>13866</v>
      </c>
    </row>
    <row r="973" spans="1:3">
      <c r="A973" s="2" t="s">
        <v>2913</v>
      </c>
      <c r="B973" s="2" t="s">
        <v>2914</v>
      </c>
      <c r="C973" s="2" t="s">
        <v>13867</v>
      </c>
    </row>
    <row r="974" spans="1:3">
      <c r="A974" s="2" t="s">
        <v>2915</v>
      </c>
      <c r="B974" s="2" t="s">
        <v>2916</v>
      </c>
      <c r="C974" s="2" t="s">
        <v>13868</v>
      </c>
    </row>
    <row r="975" spans="1:3">
      <c r="A975" s="2" t="s">
        <v>2917</v>
      </c>
      <c r="B975" s="2" t="s">
        <v>2918</v>
      </c>
      <c r="C975" s="2" t="s">
        <v>13869</v>
      </c>
    </row>
    <row r="976" spans="1:3">
      <c r="A976" s="2" t="s">
        <v>2919</v>
      </c>
      <c r="B976" s="2" t="s">
        <v>2920</v>
      </c>
      <c r="C976" s="2" t="s">
        <v>13870</v>
      </c>
    </row>
    <row r="977" spans="1:3">
      <c r="A977" s="2" t="s">
        <v>2921</v>
      </c>
      <c r="B977" s="2" t="s">
        <v>2922</v>
      </c>
      <c r="C977" s="2" t="s">
        <v>13871</v>
      </c>
    </row>
    <row r="978" spans="1:3">
      <c r="A978" s="2" t="s">
        <v>2923</v>
      </c>
      <c r="B978" s="2" t="s">
        <v>2924</v>
      </c>
      <c r="C978" s="2" t="s">
        <v>13872</v>
      </c>
    </row>
    <row r="979" spans="1:3">
      <c r="A979" s="2" t="s">
        <v>2925</v>
      </c>
      <c r="B979" s="2" t="s">
        <v>2926</v>
      </c>
      <c r="C979" s="2" t="s">
        <v>13873</v>
      </c>
    </row>
    <row r="980" spans="1:3">
      <c r="A980" s="2" t="s">
        <v>2927</v>
      </c>
      <c r="B980" s="2" t="s">
        <v>2928</v>
      </c>
      <c r="C980" s="2" t="s">
        <v>13874</v>
      </c>
    </row>
    <row r="981" spans="1:3">
      <c r="A981" s="2" t="s">
        <v>2929</v>
      </c>
      <c r="B981" s="2" t="s">
        <v>2930</v>
      </c>
      <c r="C981" s="2" t="s">
        <v>13875</v>
      </c>
    </row>
    <row r="982" spans="1:3">
      <c r="A982" s="2" t="s">
        <v>2931</v>
      </c>
      <c r="B982" s="2" t="s">
        <v>2932</v>
      </c>
      <c r="C982" s="2" t="s">
        <v>13876</v>
      </c>
    </row>
    <row r="983" spans="1:3">
      <c r="A983" s="2" t="s">
        <v>2933</v>
      </c>
      <c r="B983" s="2" t="s">
        <v>2934</v>
      </c>
      <c r="C983" s="2" t="s">
        <v>13877</v>
      </c>
    </row>
    <row r="984" spans="1:3">
      <c r="A984" s="2" t="s">
        <v>2935</v>
      </c>
      <c r="B984" s="2" t="s">
        <v>2936</v>
      </c>
      <c r="C984" s="2" t="s">
        <v>13878</v>
      </c>
    </row>
    <row r="985" spans="1:3">
      <c r="A985" s="2" t="s">
        <v>2937</v>
      </c>
      <c r="B985" s="2" t="s">
        <v>2938</v>
      </c>
      <c r="C985" s="2" t="s">
        <v>13879</v>
      </c>
    </row>
    <row r="986" spans="1:3">
      <c r="A986" s="2" t="s">
        <v>2939</v>
      </c>
      <c r="B986" s="2" t="s">
        <v>2940</v>
      </c>
      <c r="C986" s="2" t="s">
        <v>13880</v>
      </c>
    </row>
    <row r="987" spans="1:3">
      <c r="A987" s="2" t="s">
        <v>2941</v>
      </c>
      <c r="B987" s="2" t="s">
        <v>2942</v>
      </c>
      <c r="C987" s="2" t="s">
        <v>13881</v>
      </c>
    </row>
    <row r="988" spans="1:3">
      <c r="A988" s="2" t="s">
        <v>2943</v>
      </c>
      <c r="B988" s="2" t="s">
        <v>2944</v>
      </c>
      <c r="C988" s="2" t="s">
        <v>13882</v>
      </c>
    </row>
    <row r="989" spans="1:3">
      <c r="A989" s="2" t="s">
        <v>2945</v>
      </c>
      <c r="B989" s="2" t="s">
        <v>2946</v>
      </c>
      <c r="C989" s="2" t="s">
        <v>13883</v>
      </c>
    </row>
    <row r="990" spans="1:3">
      <c r="A990" s="2" t="s">
        <v>2947</v>
      </c>
      <c r="B990" s="2" t="s">
        <v>2948</v>
      </c>
      <c r="C990" s="2" t="s">
        <v>13884</v>
      </c>
    </row>
    <row r="991" spans="1:3">
      <c r="A991" s="2" t="s">
        <v>2949</v>
      </c>
      <c r="B991" s="2" t="s">
        <v>2950</v>
      </c>
      <c r="C991" s="2" t="s">
        <v>13885</v>
      </c>
    </row>
    <row r="992" spans="1:3">
      <c r="A992" s="2" t="s">
        <v>2951</v>
      </c>
      <c r="B992" s="2" t="s">
        <v>2952</v>
      </c>
      <c r="C992" s="2" t="s">
        <v>13886</v>
      </c>
    </row>
    <row r="993" spans="1:3">
      <c r="A993" s="2" t="s">
        <v>2953</v>
      </c>
      <c r="B993" s="2" t="s">
        <v>2954</v>
      </c>
      <c r="C993" s="2" t="s">
        <v>13887</v>
      </c>
    </row>
    <row r="994" spans="1:3">
      <c r="A994" s="2" t="s">
        <v>2955</v>
      </c>
      <c r="B994" s="2" t="s">
        <v>2956</v>
      </c>
      <c r="C994" s="2" t="s">
        <v>13888</v>
      </c>
    </row>
    <row r="995" spans="1:3">
      <c r="A995" s="2" t="s">
        <v>2957</v>
      </c>
      <c r="B995" s="2" t="s">
        <v>2958</v>
      </c>
      <c r="C995" s="2" t="s">
        <v>13889</v>
      </c>
    </row>
    <row r="996" spans="1:3">
      <c r="A996" s="2" t="s">
        <v>2959</v>
      </c>
      <c r="B996" s="2" t="s">
        <v>2960</v>
      </c>
      <c r="C996" s="2" t="s">
        <v>13890</v>
      </c>
    </row>
    <row r="997" spans="1:3">
      <c r="A997" s="2" t="s">
        <v>2961</v>
      </c>
      <c r="B997" s="2" t="s">
        <v>2962</v>
      </c>
      <c r="C997" s="2" t="s">
        <v>13891</v>
      </c>
    </row>
    <row r="998" spans="1:3">
      <c r="A998" s="2" t="s">
        <v>2963</v>
      </c>
      <c r="B998" s="2" t="s">
        <v>2964</v>
      </c>
      <c r="C998" s="2" t="s">
        <v>13892</v>
      </c>
    </row>
    <row r="999" spans="1:3">
      <c r="A999" s="2" t="s">
        <v>2965</v>
      </c>
      <c r="B999" s="2" t="s">
        <v>2966</v>
      </c>
      <c r="C999" s="2" t="s">
        <v>13893</v>
      </c>
    </row>
    <row r="1000" spans="1:3">
      <c r="A1000" s="2" t="s">
        <v>2967</v>
      </c>
      <c r="B1000" s="2" t="s">
        <v>2968</v>
      </c>
      <c r="C1000" s="2" t="s">
        <v>13894</v>
      </c>
    </row>
    <row r="1001" spans="1:3">
      <c r="A1001" s="2" t="s">
        <v>2969</v>
      </c>
      <c r="B1001" s="2" t="s">
        <v>2970</v>
      </c>
      <c r="C1001" s="2" t="s">
        <v>13895</v>
      </c>
    </row>
    <row r="1002" spans="1:3">
      <c r="A1002" s="2" t="s">
        <v>2971</v>
      </c>
      <c r="B1002" s="2" t="s">
        <v>2972</v>
      </c>
      <c r="C1002" s="2" t="s">
        <v>13896</v>
      </c>
    </row>
    <row r="1003" spans="1:3">
      <c r="A1003" s="2" t="s">
        <v>2973</v>
      </c>
      <c r="B1003" s="2" t="s">
        <v>2974</v>
      </c>
      <c r="C1003" s="2" t="s">
        <v>13897</v>
      </c>
    </row>
    <row r="1004" spans="1:3">
      <c r="A1004" s="2" t="s">
        <v>2975</v>
      </c>
      <c r="B1004" s="2" t="s">
        <v>2976</v>
      </c>
      <c r="C1004" s="2" t="s">
        <v>13898</v>
      </c>
    </row>
    <row r="1005" spans="1:3">
      <c r="A1005" s="2" t="s">
        <v>2977</v>
      </c>
      <c r="B1005" s="2" t="s">
        <v>2978</v>
      </c>
      <c r="C1005" s="2" t="s">
        <v>13899</v>
      </c>
    </row>
    <row r="1006" spans="1:3">
      <c r="A1006" s="2" t="s">
        <v>2979</v>
      </c>
      <c r="B1006" s="2" t="s">
        <v>2980</v>
      </c>
      <c r="C1006" s="2" t="s">
        <v>13900</v>
      </c>
    </row>
    <row r="1007" spans="1:3">
      <c r="A1007" s="2" t="s">
        <v>2981</v>
      </c>
      <c r="B1007" s="2" t="s">
        <v>2982</v>
      </c>
      <c r="C1007" s="2" t="s">
        <v>13901</v>
      </c>
    </row>
    <row r="1008" spans="1:3">
      <c r="A1008" s="2" t="s">
        <v>2983</v>
      </c>
      <c r="B1008" s="2" t="s">
        <v>2984</v>
      </c>
      <c r="C1008" s="2" t="s">
        <v>13902</v>
      </c>
    </row>
    <row r="1009" spans="1:3">
      <c r="A1009" s="2" t="s">
        <v>2985</v>
      </c>
      <c r="B1009" s="2" t="s">
        <v>2986</v>
      </c>
      <c r="C1009" s="2" t="s">
        <v>13903</v>
      </c>
    </row>
    <row r="1010" spans="1:3">
      <c r="A1010" s="2" t="s">
        <v>2987</v>
      </c>
      <c r="B1010" s="2" t="s">
        <v>2988</v>
      </c>
      <c r="C1010" s="2" t="s">
        <v>13904</v>
      </c>
    </row>
    <row r="1011" spans="1:3">
      <c r="A1011" s="2" t="s">
        <v>2989</v>
      </c>
      <c r="B1011" s="2" t="s">
        <v>2990</v>
      </c>
      <c r="C1011" s="2" t="s">
        <v>13905</v>
      </c>
    </row>
    <row r="1012" spans="1:3">
      <c r="A1012" s="2" t="s">
        <v>2991</v>
      </c>
      <c r="B1012" s="2" t="s">
        <v>2992</v>
      </c>
      <c r="C1012" s="2" t="s">
        <v>13906</v>
      </c>
    </row>
    <row r="1013" spans="1:3">
      <c r="A1013" s="2" t="s">
        <v>2993</v>
      </c>
      <c r="B1013" s="2" t="s">
        <v>2994</v>
      </c>
      <c r="C1013" s="2" t="s">
        <v>13907</v>
      </c>
    </row>
    <row r="1014" spans="1:3">
      <c r="A1014" s="2" t="s">
        <v>2995</v>
      </c>
      <c r="B1014" s="2" t="s">
        <v>2996</v>
      </c>
      <c r="C1014" s="2" t="s">
        <v>13908</v>
      </c>
    </row>
    <row r="1015" spans="1:3">
      <c r="A1015" s="2" t="s">
        <v>2997</v>
      </c>
      <c r="B1015" s="2" t="s">
        <v>2998</v>
      </c>
      <c r="C1015" s="2" t="s">
        <v>13909</v>
      </c>
    </row>
    <row r="1016" spans="1:3">
      <c r="A1016" s="2" t="s">
        <v>2999</v>
      </c>
      <c r="B1016" s="2" t="s">
        <v>3000</v>
      </c>
      <c r="C1016" s="2" t="s">
        <v>13910</v>
      </c>
    </row>
    <row r="1017" spans="1:3">
      <c r="A1017" s="2" t="s">
        <v>3001</v>
      </c>
      <c r="B1017" s="2" t="s">
        <v>3002</v>
      </c>
      <c r="C1017" s="2" t="s">
        <v>13911</v>
      </c>
    </row>
    <row r="1018" spans="1:3">
      <c r="A1018" s="2" t="s">
        <v>3003</v>
      </c>
      <c r="B1018" s="2" t="s">
        <v>3004</v>
      </c>
      <c r="C1018" s="2" t="s">
        <v>13912</v>
      </c>
    </row>
    <row r="1019" spans="1:3">
      <c r="A1019" s="2" t="s">
        <v>3005</v>
      </c>
      <c r="B1019" s="2" t="s">
        <v>3006</v>
      </c>
      <c r="C1019" s="2" t="s">
        <v>13913</v>
      </c>
    </row>
    <row r="1020" spans="1:3">
      <c r="A1020" s="2" t="s">
        <v>3007</v>
      </c>
      <c r="B1020" s="2" t="s">
        <v>3008</v>
      </c>
      <c r="C1020" s="2" t="s">
        <v>13914</v>
      </c>
    </row>
    <row r="1021" spans="1:3">
      <c r="A1021" s="2" t="s">
        <v>3009</v>
      </c>
      <c r="B1021" s="2" t="s">
        <v>3010</v>
      </c>
      <c r="C1021" s="2" t="s">
        <v>13915</v>
      </c>
    </row>
    <row r="1022" spans="1:3">
      <c r="A1022" s="2" t="s">
        <v>3011</v>
      </c>
      <c r="B1022" s="2" t="s">
        <v>3012</v>
      </c>
      <c r="C1022" s="2" t="s">
        <v>13916</v>
      </c>
    </row>
    <row r="1023" spans="1:3">
      <c r="A1023" s="2" t="s">
        <v>3013</v>
      </c>
      <c r="B1023" s="2" t="s">
        <v>3014</v>
      </c>
      <c r="C1023" s="2" t="s">
        <v>13917</v>
      </c>
    </row>
    <row r="1024" spans="1:3">
      <c r="A1024" s="2" t="s">
        <v>3015</v>
      </c>
      <c r="B1024" s="2" t="s">
        <v>3016</v>
      </c>
      <c r="C1024" s="2" t="s">
        <v>13918</v>
      </c>
    </row>
    <row r="1025" spans="1:3">
      <c r="A1025" s="2" t="s">
        <v>3017</v>
      </c>
      <c r="B1025" s="2" t="s">
        <v>3018</v>
      </c>
      <c r="C1025" s="2" t="s">
        <v>13919</v>
      </c>
    </row>
    <row r="1026" spans="1:3">
      <c r="A1026" s="2" t="s">
        <v>3019</v>
      </c>
      <c r="B1026" s="2" t="s">
        <v>3020</v>
      </c>
      <c r="C1026" s="2" t="s">
        <v>13920</v>
      </c>
    </row>
    <row r="1027" spans="1:3">
      <c r="A1027" s="2" t="s">
        <v>3021</v>
      </c>
      <c r="B1027" s="2" t="s">
        <v>3022</v>
      </c>
      <c r="C1027" s="2" t="s">
        <v>13921</v>
      </c>
    </row>
    <row r="1028" spans="1:3">
      <c r="A1028" s="2" t="s">
        <v>3023</v>
      </c>
      <c r="B1028" s="2" t="s">
        <v>3024</v>
      </c>
      <c r="C1028" s="2" t="s">
        <v>13922</v>
      </c>
    </row>
    <row r="1029" spans="1:3">
      <c r="A1029" s="2" t="s">
        <v>3025</v>
      </c>
      <c r="B1029" s="2" t="s">
        <v>3026</v>
      </c>
      <c r="C1029" s="2" t="s">
        <v>13923</v>
      </c>
    </row>
    <row r="1030" spans="1:3">
      <c r="A1030" s="2" t="s">
        <v>3027</v>
      </c>
      <c r="B1030" s="2" t="s">
        <v>3028</v>
      </c>
      <c r="C1030" s="2" t="s">
        <v>13924</v>
      </c>
    </row>
    <row r="1031" spans="1:3">
      <c r="A1031" s="2" t="s">
        <v>3029</v>
      </c>
      <c r="B1031" s="2" t="s">
        <v>3030</v>
      </c>
      <c r="C1031" s="2" t="s">
        <v>13925</v>
      </c>
    </row>
    <row r="1032" spans="1:3">
      <c r="A1032" s="2" t="s">
        <v>3031</v>
      </c>
      <c r="B1032" s="2" t="s">
        <v>3032</v>
      </c>
      <c r="C1032" s="2" t="s">
        <v>13926</v>
      </c>
    </row>
    <row r="1033" spans="1:3">
      <c r="A1033" s="2" t="s">
        <v>3033</v>
      </c>
      <c r="B1033" s="2" t="s">
        <v>3034</v>
      </c>
      <c r="C1033" s="2" t="s">
        <v>13927</v>
      </c>
    </row>
    <row r="1034" spans="1:3">
      <c r="A1034" s="2" t="s">
        <v>3035</v>
      </c>
      <c r="B1034" s="2" t="s">
        <v>3036</v>
      </c>
      <c r="C1034" s="2" t="s">
        <v>13928</v>
      </c>
    </row>
    <row r="1035" spans="1:3">
      <c r="A1035" s="2" t="s">
        <v>3037</v>
      </c>
      <c r="B1035" s="2" t="s">
        <v>3038</v>
      </c>
      <c r="C1035" s="2" t="s">
        <v>13929</v>
      </c>
    </row>
    <row r="1036" spans="1:3">
      <c r="A1036" s="2" t="s">
        <v>3039</v>
      </c>
      <c r="B1036" s="2" t="s">
        <v>3040</v>
      </c>
      <c r="C1036" s="2" t="s">
        <v>13930</v>
      </c>
    </row>
    <row r="1037" spans="1:3">
      <c r="A1037" s="2" t="s">
        <v>3041</v>
      </c>
      <c r="B1037" s="2" t="s">
        <v>3042</v>
      </c>
      <c r="C1037" s="2" t="s">
        <v>13931</v>
      </c>
    </row>
    <row r="1038" spans="1:3">
      <c r="A1038" s="2" t="s">
        <v>3043</v>
      </c>
      <c r="B1038" s="2" t="s">
        <v>3044</v>
      </c>
      <c r="C1038" s="2" t="s">
        <v>13932</v>
      </c>
    </row>
    <row r="1039" spans="1:3">
      <c r="A1039" s="2" t="s">
        <v>3045</v>
      </c>
      <c r="B1039" s="2" t="s">
        <v>3046</v>
      </c>
      <c r="C1039" s="2" t="s">
        <v>13933</v>
      </c>
    </row>
    <row r="1040" spans="1:3">
      <c r="A1040" s="2" t="s">
        <v>3047</v>
      </c>
      <c r="B1040" s="2" t="s">
        <v>3048</v>
      </c>
      <c r="C1040" s="2" t="s">
        <v>13934</v>
      </c>
    </row>
    <row r="1041" spans="1:3">
      <c r="A1041" s="2" t="s">
        <v>3049</v>
      </c>
      <c r="B1041" s="2" t="s">
        <v>3050</v>
      </c>
      <c r="C1041" s="2" t="s">
        <v>13935</v>
      </c>
    </row>
    <row r="1042" spans="1:3">
      <c r="A1042" s="2" t="s">
        <v>3051</v>
      </c>
      <c r="B1042" s="2" t="s">
        <v>3052</v>
      </c>
      <c r="C1042" s="2" t="s">
        <v>13936</v>
      </c>
    </row>
    <row r="1043" spans="1:3">
      <c r="A1043" s="2" t="s">
        <v>3053</v>
      </c>
      <c r="B1043" s="2" t="s">
        <v>3054</v>
      </c>
      <c r="C1043" s="2" t="s">
        <v>13937</v>
      </c>
    </row>
    <row r="1044" spans="1:3">
      <c r="A1044" s="2" t="s">
        <v>3055</v>
      </c>
      <c r="B1044" s="2" t="s">
        <v>3056</v>
      </c>
      <c r="C1044" s="2" t="s">
        <v>13938</v>
      </c>
    </row>
    <row r="1045" spans="1:3">
      <c r="A1045" s="2" t="s">
        <v>3057</v>
      </c>
      <c r="B1045" s="2" t="s">
        <v>3058</v>
      </c>
      <c r="C1045" s="2" t="s">
        <v>13939</v>
      </c>
    </row>
    <row r="1046" spans="1:3">
      <c r="A1046" s="2" t="s">
        <v>3059</v>
      </c>
      <c r="B1046" s="2" t="s">
        <v>3060</v>
      </c>
      <c r="C1046" s="2" t="s">
        <v>13940</v>
      </c>
    </row>
    <row r="1047" spans="1:3">
      <c r="A1047" s="2" t="s">
        <v>3061</v>
      </c>
      <c r="B1047" s="2" t="s">
        <v>3062</v>
      </c>
      <c r="C1047" s="2" t="s">
        <v>13941</v>
      </c>
    </row>
    <row r="1048" spans="1:3">
      <c r="A1048" s="2" t="s">
        <v>3063</v>
      </c>
      <c r="B1048" s="2" t="s">
        <v>3064</v>
      </c>
      <c r="C1048" s="2" t="s">
        <v>13942</v>
      </c>
    </row>
    <row r="1049" spans="1:3">
      <c r="A1049" s="2" t="s">
        <v>3065</v>
      </c>
      <c r="B1049" s="2" t="s">
        <v>3066</v>
      </c>
      <c r="C1049" s="2" t="s">
        <v>13943</v>
      </c>
    </row>
    <row r="1050" spans="1:3">
      <c r="A1050" s="2" t="s">
        <v>3067</v>
      </c>
      <c r="B1050" s="2" t="s">
        <v>3068</v>
      </c>
      <c r="C1050" s="2" t="s">
        <v>13944</v>
      </c>
    </row>
    <row r="1051" spans="1:3">
      <c r="A1051" s="2" t="s">
        <v>3069</v>
      </c>
      <c r="B1051" s="2" t="s">
        <v>3070</v>
      </c>
      <c r="C1051" s="2" t="s">
        <v>13945</v>
      </c>
    </row>
    <row r="1052" spans="1:3">
      <c r="A1052" s="2" t="s">
        <v>3071</v>
      </c>
      <c r="B1052" s="2" t="s">
        <v>3072</v>
      </c>
      <c r="C1052" s="2" t="s">
        <v>13946</v>
      </c>
    </row>
    <row r="1053" spans="1:3">
      <c r="A1053" s="2" t="s">
        <v>3073</v>
      </c>
      <c r="B1053" s="2" t="s">
        <v>3074</v>
      </c>
      <c r="C1053" s="2" t="s">
        <v>13947</v>
      </c>
    </row>
    <row r="1054" spans="1:3">
      <c r="A1054" s="2" t="s">
        <v>3075</v>
      </c>
      <c r="B1054" s="2" t="s">
        <v>3076</v>
      </c>
      <c r="C1054" s="2" t="s">
        <v>13948</v>
      </c>
    </row>
    <row r="1055" spans="1:3">
      <c r="A1055" s="2" t="s">
        <v>3077</v>
      </c>
      <c r="B1055" s="2" t="s">
        <v>3078</v>
      </c>
      <c r="C1055" s="2" t="s">
        <v>13949</v>
      </c>
    </row>
    <row r="1056" spans="1:3">
      <c r="A1056" s="2" t="s">
        <v>3079</v>
      </c>
      <c r="B1056" s="2" t="s">
        <v>3080</v>
      </c>
      <c r="C1056" s="2" t="s">
        <v>13950</v>
      </c>
    </row>
    <row r="1057" spans="1:3">
      <c r="A1057" s="2" t="s">
        <v>3081</v>
      </c>
      <c r="B1057" s="2" t="s">
        <v>3082</v>
      </c>
      <c r="C1057" s="2" t="s">
        <v>13951</v>
      </c>
    </row>
    <row r="1058" spans="1:3">
      <c r="A1058" s="2" t="s">
        <v>3083</v>
      </c>
      <c r="B1058" s="2" t="s">
        <v>3084</v>
      </c>
      <c r="C1058" s="2" t="s">
        <v>13952</v>
      </c>
    </row>
    <row r="1059" spans="1:3">
      <c r="A1059" s="2" t="s">
        <v>3085</v>
      </c>
      <c r="B1059" s="2" t="s">
        <v>3086</v>
      </c>
      <c r="C1059" s="2" t="s">
        <v>13953</v>
      </c>
    </row>
    <row r="1060" spans="1:3">
      <c r="A1060" s="2" t="s">
        <v>3087</v>
      </c>
      <c r="B1060" s="2" t="s">
        <v>3088</v>
      </c>
      <c r="C1060" s="2" t="s">
        <v>13954</v>
      </c>
    </row>
    <row r="1061" spans="1:3">
      <c r="A1061" s="2" t="s">
        <v>3089</v>
      </c>
      <c r="B1061" s="2" t="s">
        <v>3090</v>
      </c>
      <c r="C1061" s="2" t="s">
        <v>13955</v>
      </c>
    </row>
    <row r="1062" spans="1:3">
      <c r="A1062" s="2" t="s">
        <v>3091</v>
      </c>
      <c r="B1062" s="2" t="s">
        <v>3092</v>
      </c>
      <c r="C1062" s="2" t="s">
        <v>13956</v>
      </c>
    </row>
    <row r="1063" spans="1:3">
      <c r="A1063" s="2" t="s">
        <v>3093</v>
      </c>
      <c r="B1063" s="2" t="s">
        <v>3094</v>
      </c>
      <c r="C1063" s="2" t="s">
        <v>13957</v>
      </c>
    </row>
    <row r="1064" spans="1:3">
      <c r="A1064" s="2" t="s">
        <v>3095</v>
      </c>
      <c r="B1064" s="2" t="s">
        <v>3096</v>
      </c>
      <c r="C1064" s="2" t="s">
        <v>13958</v>
      </c>
    </row>
    <row r="1065" spans="1:3">
      <c r="A1065" s="2" t="s">
        <v>3097</v>
      </c>
      <c r="B1065" s="2" t="s">
        <v>3098</v>
      </c>
      <c r="C1065" s="2" t="s">
        <v>13959</v>
      </c>
    </row>
    <row r="1066" spans="1:3">
      <c r="A1066" s="2" t="s">
        <v>3097</v>
      </c>
      <c r="B1066" s="2" t="s">
        <v>3099</v>
      </c>
      <c r="C1066" s="2" t="s">
        <v>13960</v>
      </c>
    </row>
    <row r="1067" spans="1:3">
      <c r="A1067" s="2" t="s">
        <v>3100</v>
      </c>
      <c r="B1067" s="2" t="s">
        <v>3101</v>
      </c>
      <c r="C1067" s="2" t="s">
        <v>13961</v>
      </c>
    </row>
    <row r="1068" spans="1:3">
      <c r="A1068" s="2" t="s">
        <v>3100</v>
      </c>
      <c r="B1068" s="2" t="s">
        <v>3102</v>
      </c>
      <c r="C1068" s="2" t="s">
        <v>13962</v>
      </c>
    </row>
    <row r="1069" spans="1:3">
      <c r="A1069" s="2" t="s">
        <v>3103</v>
      </c>
      <c r="B1069" s="2" t="s">
        <v>3104</v>
      </c>
      <c r="C1069" s="2" t="s">
        <v>13963</v>
      </c>
    </row>
    <row r="1070" spans="1:3">
      <c r="A1070" s="2" t="s">
        <v>3103</v>
      </c>
      <c r="B1070" s="2" t="s">
        <v>3105</v>
      </c>
      <c r="C1070" s="2" t="s">
        <v>13964</v>
      </c>
    </row>
    <row r="1071" spans="1:3">
      <c r="A1071" s="2" t="s">
        <v>3106</v>
      </c>
      <c r="B1071" s="2" t="s">
        <v>3107</v>
      </c>
      <c r="C1071" s="2" t="s">
        <v>13965</v>
      </c>
    </row>
    <row r="1072" spans="1:3">
      <c r="A1072" s="2" t="s">
        <v>3106</v>
      </c>
      <c r="B1072" s="2" t="s">
        <v>3108</v>
      </c>
      <c r="C1072" s="2" t="s">
        <v>13966</v>
      </c>
    </row>
    <row r="1073" spans="1:3">
      <c r="A1073" s="2" t="s">
        <v>3109</v>
      </c>
      <c r="B1073" s="2" t="s">
        <v>3110</v>
      </c>
      <c r="C1073" s="2" t="s">
        <v>13967</v>
      </c>
    </row>
    <row r="1074" spans="1:3">
      <c r="A1074" s="2" t="s">
        <v>3109</v>
      </c>
      <c r="B1074" s="2" t="s">
        <v>3111</v>
      </c>
      <c r="C1074" s="2" t="s">
        <v>13968</v>
      </c>
    </row>
    <row r="1075" spans="1:3">
      <c r="A1075" s="2" t="s">
        <v>3112</v>
      </c>
      <c r="B1075" s="2" t="s">
        <v>3113</v>
      </c>
      <c r="C1075" s="2" t="s">
        <v>13969</v>
      </c>
    </row>
    <row r="1076" spans="1:3">
      <c r="A1076" s="2" t="s">
        <v>3112</v>
      </c>
      <c r="B1076" s="2" t="s">
        <v>3114</v>
      </c>
      <c r="C1076" s="2" t="s">
        <v>13970</v>
      </c>
    </row>
    <row r="1077" spans="1:3">
      <c r="A1077" s="2" t="s">
        <v>3115</v>
      </c>
      <c r="B1077" s="2" t="s">
        <v>3116</v>
      </c>
      <c r="C1077" s="2" t="s">
        <v>13971</v>
      </c>
    </row>
    <row r="1078" spans="1:3">
      <c r="A1078" s="2" t="s">
        <v>3117</v>
      </c>
      <c r="B1078" s="2" t="s">
        <v>3118</v>
      </c>
      <c r="C1078" s="2" t="s">
        <v>13972</v>
      </c>
    </row>
    <row r="1079" spans="1:3">
      <c r="A1079" s="2" t="s">
        <v>3119</v>
      </c>
      <c r="B1079" s="2" t="s">
        <v>3120</v>
      </c>
      <c r="C1079" s="2" t="s">
        <v>13973</v>
      </c>
    </row>
    <row r="1080" spans="1:3">
      <c r="A1080" s="2" t="s">
        <v>3121</v>
      </c>
      <c r="B1080" s="2" t="s">
        <v>3122</v>
      </c>
      <c r="C1080" s="2" t="s">
        <v>13974</v>
      </c>
    </row>
    <row r="1081" spans="1:3">
      <c r="A1081" s="2" t="s">
        <v>3123</v>
      </c>
      <c r="B1081" s="2" t="s">
        <v>3124</v>
      </c>
      <c r="C1081" s="2" t="s">
        <v>13975</v>
      </c>
    </row>
    <row r="1082" spans="1:3">
      <c r="A1082" s="2" t="s">
        <v>3125</v>
      </c>
      <c r="B1082" s="2" t="s">
        <v>1667</v>
      </c>
      <c r="C1082" s="2" t="s">
        <v>13976</v>
      </c>
    </row>
    <row r="1083" spans="1:3">
      <c r="A1083" s="2" t="s">
        <v>3126</v>
      </c>
      <c r="B1083" s="2" t="s">
        <v>3127</v>
      </c>
      <c r="C1083" s="2" t="s">
        <v>13977</v>
      </c>
    </row>
    <row r="1084" spans="1:3">
      <c r="A1084" s="2" t="s">
        <v>3128</v>
      </c>
      <c r="B1084" s="2" t="s">
        <v>1336</v>
      </c>
      <c r="C1084" s="2" t="s">
        <v>13978</v>
      </c>
    </row>
    <row r="1085" spans="1:3">
      <c r="A1085" s="2" t="s">
        <v>3129</v>
      </c>
      <c r="B1085" s="2" t="s">
        <v>1338</v>
      </c>
      <c r="C1085" s="2" t="s">
        <v>13979</v>
      </c>
    </row>
    <row r="1086" spans="1:3">
      <c r="A1086" s="2" t="s">
        <v>3130</v>
      </c>
      <c r="B1086" s="2" t="s">
        <v>1673</v>
      </c>
      <c r="C1086" s="2" t="s">
        <v>13980</v>
      </c>
    </row>
    <row r="1087" spans="1:3">
      <c r="A1087" s="2" t="s">
        <v>3131</v>
      </c>
      <c r="B1087" s="2" t="s">
        <v>3132</v>
      </c>
      <c r="C1087" s="2" t="s">
        <v>13981</v>
      </c>
    </row>
    <row r="1088" spans="1:3">
      <c r="A1088" s="2" t="s">
        <v>3133</v>
      </c>
      <c r="B1088" s="2" t="s">
        <v>3134</v>
      </c>
      <c r="C1088" s="2" t="s">
        <v>13982</v>
      </c>
    </row>
    <row r="1089" spans="1:3">
      <c r="A1089" s="2" t="s">
        <v>3135</v>
      </c>
      <c r="B1089" s="2" t="s">
        <v>3136</v>
      </c>
      <c r="C1089" s="2" t="s">
        <v>13983</v>
      </c>
    </row>
    <row r="1090" spans="1:3">
      <c r="A1090" s="2" t="s">
        <v>3137</v>
      </c>
      <c r="B1090" s="2" t="s">
        <v>1342</v>
      </c>
      <c r="C1090" s="2" t="s">
        <v>13984</v>
      </c>
    </row>
    <row r="1091" spans="1:3">
      <c r="A1091" s="2" t="s">
        <v>3138</v>
      </c>
      <c r="B1091" s="2" t="s">
        <v>1344</v>
      </c>
      <c r="C1091" s="2" t="s">
        <v>13985</v>
      </c>
    </row>
    <row r="1092" spans="1:3">
      <c r="A1092" s="2" t="s">
        <v>3139</v>
      </c>
      <c r="B1092" s="2" t="s">
        <v>3140</v>
      </c>
      <c r="C1092" s="2" t="s">
        <v>13986</v>
      </c>
    </row>
    <row r="1093" spans="1:3">
      <c r="A1093" s="2" t="s">
        <v>3141</v>
      </c>
      <c r="B1093" s="2" t="s">
        <v>3142</v>
      </c>
      <c r="C1093" s="2" t="s">
        <v>13987</v>
      </c>
    </row>
    <row r="1094" spans="1:3">
      <c r="A1094" s="2" t="s">
        <v>3143</v>
      </c>
      <c r="B1094" s="2" t="s">
        <v>3144</v>
      </c>
      <c r="C1094" s="2" t="s">
        <v>13988</v>
      </c>
    </row>
    <row r="1095" spans="1:3">
      <c r="A1095" s="2" t="s">
        <v>3145</v>
      </c>
      <c r="B1095" s="2" t="s">
        <v>3146</v>
      </c>
      <c r="C1095" s="2" t="s">
        <v>13989</v>
      </c>
    </row>
    <row r="1096" spans="1:3">
      <c r="A1096" s="2" t="s">
        <v>3147</v>
      </c>
      <c r="B1096" s="2" t="s">
        <v>3148</v>
      </c>
      <c r="C1096" s="2" t="s">
        <v>13990</v>
      </c>
    </row>
    <row r="1097" spans="1:3">
      <c r="A1097" s="2" t="s">
        <v>3149</v>
      </c>
      <c r="B1097" s="2" t="s">
        <v>3150</v>
      </c>
      <c r="C1097" s="2" t="s">
        <v>13991</v>
      </c>
    </row>
    <row r="1098" spans="1:3">
      <c r="A1098" s="2" t="s">
        <v>3151</v>
      </c>
      <c r="B1098" s="2" t="s">
        <v>3152</v>
      </c>
      <c r="C1098" s="2" t="s">
        <v>13992</v>
      </c>
    </row>
    <row r="1099" spans="1:3">
      <c r="A1099" s="2" t="s">
        <v>3153</v>
      </c>
      <c r="B1099" s="2" t="s">
        <v>3154</v>
      </c>
      <c r="C1099" s="2" t="s">
        <v>13993</v>
      </c>
    </row>
    <row r="1100" spans="1:3">
      <c r="A1100" s="2" t="s">
        <v>3155</v>
      </c>
      <c r="B1100" s="2" t="s">
        <v>3156</v>
      </c>
      <c r="C1100" s="2" t="s">
        <v>13994</v>
      </c>
    </row>
    <row r="1101" spans="1:3">
      <c r="A1101" s="2" t="s">
        <v>3157</v>
      </c>
      <c r="B1101" s="2" t="s">
        <v>3158</v>
      </c>
      <c r="C1101" s="2" t="s">
        <v>13995</v>
      </c>
    </row>
    <row r="1102" spans="1:3">
      <c r="A1102" s="2" t="s">
        <v>3159</v>
      </c>
      <c r="B1102" s="2" t="s">
        <v>3160</v>
      </c>
      <c r="C1102" s="2" t="s">
        <v>13996</v>
      </c>
    </row>
    <row r="1103" spans="1:3">
      <c r="A1103" s="2" t="s">
        <v>3161</v>
      </c>
      <c r="B1103" s="2" t="s">
        <v>3162</v>
      </c>
      <c r="C1103" s="2" t="s">
        <v>13997</v>
      </c>
    </row>
    <row r="1104" spans="1:3">
      <c r="A1104" s="2" t="s">
        <v>3163</v>
      </c>
      <c r="B1104" s="2" t="s">
        <v>3164</v>
      </c>
      <c r="C1104" s="2" t="s">
        <v>13998</v>
      </c>
    </row>
    <row r="1105" spans="1:3">
      <c r="A1105" s="2" t="s">
        <v>3165</v>
      </c>
      <c r="B1105" s="2" t="s">
        <v>3166</v>
      </c>
      <c r="C1105" s="2" t="s">
        <v>13999</v>
      </c>
    </row>
    <row r="1106" spans="1:3">
      <c r="A1106" s="2" t="s">
        <v>3167</v>
      </c>
      <c r="B1106" s="2" t="s">
        <v>3168</v>
      </c>
      <c r="C1106" s="2" t="s">
        <v>14000</v>
      </c>
    </row>
    <row r="1107" spans="1:3">
      <c r="A1107" s="2" t="s">
        <v>3169</v>
      </c>
      <c r="B1107" s="2" t="s">
        <v>3170</v>
      </c>
      <c r="C1107" s="2" t="s">
        <v>14001</v>
      </c>
    </row>
    <row r="1108" spans="1:3">
      <c r="A1108" s="2" t="s">
        <v>3171</v>
      </c>
      <c r="B1108" s="2" t="s">
        <v>3172</v>
      </c>
      <c r="C1108" s="2" t="s">
        <v>14002</v>
      </c>
    </row>
    <row r="1109" spans="1:3">
      <c r="A1109" s="2" t="s">
        <v>3173</v>
      </c>
      <c r="B1109" s="2" t="s">
        <v>3174</v>
      </c>
      <c r="C1109" s="2" t="s">
        <v>14003</v>
      </c>
    </row>
    <row r="1110" spans="1:3">
      <c r="A1110" s="2" t="s">
        <v>3175</v>
      </c>
      <c r="B1110" s="2" t="s">
        <v>3176</v>
      </c>
      <c r="C1110" s="2" t="s">
        <v>14004</v>
      </c>
    </row>
    <row r="1111" spans="1:3">
      <c r="A1111" s="2" t="s">
        <v>3177</v>
      </c>
      <c r="B1111" s="2" t="s">
        <v>3178</v>
      </c>
      <c r="C1111" s="2" t="s">
        <v>14005</v>
      </c>
    </row>
    <row r="1112" spans="1:3">
      <c r="A1112" s="2" t="s">
        <v>3179</v>
      </c>
      <c r="B1112" s="2" t="s">
        <v>1439</v>
      </c>
      <c r="C1112" s="2" t="s">
        <v>14006</v>
      </c>
    </row>
    <row r="1113" spans="1:3">
      <c r="A1113" s="2" t="s">
        <v>3180</v>
      </c>
      <c r="B1113" s="2" t="s">
        <v>3181</v>
      </c>
      <c r="C1113" s="2" t="s">
        <v>14007</v>
      </c>
    </row>
    <row r="1114" spans="1:3">
      <c r="A1114" s="2" t="s">
        <v>3182</v>
      </c>
      <c r="B1114" s="2" t="s">
        <v>3183</v>
      </c>
      <c r="C1114" s="2" t="s">
        <v>14008</v>
      </c>
    </row>
    <row r="1115" spans="1:3">
      <c r="A1115" s="2" t="s">
        <v>3184</v>
      </c>
      <c r="B1115" s="2" t="s">
        <v>3185</v>
      </c>
      <c r="C1115" s="2" t="s">
        <v>14009</v>
      </c>
    </row>
    <row r="1116" spans="1:3">
      <c r="A1116" s="2" t="s">
        <v>3186</v>
      </c>
      <c r="B1116" s="2" t="s">
        <v>3187</v>
      </c>
      <c r="C1116" s="2" t="s">
        <v>14010</v>
      </c>
    </row>
    <row r="1117" spans="1:3">
      <c r="A1117" s="2" t="s">
        <v>3188</v>
      </c>
      <c r="B1117" s="2" t="s">
        <v>3189</v>
      </c>
      <c r="C1117" s="2" t="s">
        <v>14011</v>
      </c>
    </row>
    <row r="1118" spans="1:3">
      <c r="A1118" s="2" t="s">
        <v>3190</v>
      </c>
      <c r="B1118" s="2" t="s">
        <v>3191</v>
      </c>
      <c r="C1118" s="2" t="s">
        <v>14012</v>
      </c>
    </row>
    <row r="1119" spans="1:3">
      <c r="A1119" s="2" t="s">
        <v>3192</v>
      </c>
      <c r="B1119" s="2" t="s">
        <v>3193</v>
      </c>
      <c r="C1119" s="2" t="s">
        <v>14013</v>
      </c>
    </row>
    <row r="1120" spans="1:3">
      <c r="A1120" s="2" t="s">
        <v>3194</v>
      </c>
      <c r="B1120" s="2" t="s">
        <v>3195</v>
      </c>
      <c r="C1120" s="2" t="s">
        <v>14014</v>
      </c>
    </row>
    <row r="1121" spans="1:3">
      <c r="A1121" s="2" t="s">
        <v>3196</v>
      </c>
      <c r="B1121" s="2" t="s">
        <v>3197</v>
      </c>
      <c r="C1121" s="2" t="s">
        <v>14015</v>
      </c>
    </row>
    <row r="1122" spans="1:3">
      <c r="A1122" s="2" t="s">
        <v>3198</v>
      </c>
      <c r="B1122" s="2" t="s">
        <v>3199</v>
      </c>
      <c r="C1122" s="2" t="s">
        <v>14016</v>
      </c>
    </row>
    <row r="1123" spans="1:3">
      <c r="A1123" s="2" t="s">
        <v>3200</v>
      </c>
      <c r="B1123" s="2" t="s">
        <v>3201</v>
      </c>
      <c r="C1123" s="2" t="s">
        <v>14017</v>
      </c>
    </row>
    <row r="1124" spans="1:3">
      <c r="A1124" s="2" t="s">
        <v>3202</v>
      </c>
      <c r="B1124" s="2" t="s">
        <v>3203</v>
      </c>
      <c r="C1124" s="2" t="s">
        <v>14018</v>
      </c>
    </row>
    <row r="1125" spans="1:3">
      <c r="A1125" s="2" t="s">
        <v>3204</v>
      </c>
      <c r="B1125" s="2" t="s">
        <v>3205</v>
      </c>
      <c r="C1125" s="2" t="s">
        <v>14019</v>
      </c>
    </row>
    <row r="1126" spans="1:3">
      <c r="A1126" s="2" t="s">
        <v>3206</v>
      </c>
      <c r="B1126" s="2" t="s">
        <v>3207</v>
      </c>
      <c r="C1126" s="2" t="s">
        <v>14020</v>
      </c>
    </row>
    <row r="1127" spans="1:3">
      <c r="A1127" s="2" t="s">
        <v>3208</v>
      </c>
      <c r="B1127" s="2" t="s">
        <v>3209</v>
      </c>
      <c r="C1127" s="2" t="s">
        <v>14021</v>
      </c>
    </row>
    <row r="1128" spans="1:3">
      <c r="A1128" s="2" t="s">
        <v>3210</v>
      </c>
      <c r="B1128" s="2" t="s">
        <v>3211</v>
      </c>
      <c r="C1128" s="2" t="s">
        <v>14022</v>
      </c>
    </row>
    <row r="1129" spans="1:3">
      <c r="A1129" s="2" t="s">
        <v>3212</v>
      </c>
      <c r="B1129" s="2" t="s">
        <v>3213</v>
      </c>
      <c r="C1129" s="2" t="s">
        <v>14023</v>
      </c>
    </row>
    <row r="1130" spans="1:3">
      <c r="A1130" s="2" t="s">
        <v>3214</v>
      </c>
      <c r="B1130" s="2" t="s">
        <v>3215</v>
      </c>
      <c r="C1130" s="2" t="s">
        <v>14024</v>
      </c>
    </row>
    <row r="1131" spans="1:3">
      <c r="A1131" s="2" t="s">
        <v>3216</v>
      </c>
      <c r="B1131" s="2" t="s">
        <v>3217</v>
      </c>
      <c r="C1131" s="2" t="s">
        <v>14025</v>
      </c>
    </row>
    <row r="1132" spans="1:3">
      <c r="A1132" s="2" t="s">
        <v>3218</v>
      </c>
      <c r="B1132" s="2" t="s">
        <v>3219</v>
      </c>
      <c r="C1132" s="2" t="s">
        <v>14026</v>
      </c>
    </row>
    <row r="1133" spans="1:3">
      <c r="A1133" s="2" t="s">
        <v>3220</v>
      </c>
      <c r="B1133" s="2" t="s">
        <v>3221</v>
      </c>
      <c r="C1133" s="2" t="s">
        <v>14027</v>
      </c>
    </row>
    <row r="1134" spans="1:3">
      <c r="A1134" s="2" t="s">
        <v>3222</v>
      </c>
      <c r="B1134" s="2" t="s">
        <v>3223</v>
      </c>
      <c r="C1134" s="2" t="s">
        <v>14028</v>
      </c>
    </row>
    <row r="1135" spans="1:3">
      <c r="A1135" s="2" t="s">
        <v>3224</v>
      </c>
      <c r="B1135" s="2" t="s">
        <v>3225</v>
      </c>
      <c r="C1135" s="2" t="s">
        <v>14029</v>
      </c>
    </row>
    <row r="1136" spans="1:3">
      <c r="A1136" s="2" t="s">
        <v>3226</v>
      </c>
      <c r="B1136" s="2" t="s">
        <v>3227</v>
      </c>
      <c r="C1136" s="2" t="s">
        <v>14030</v>
      </c>
    </row>
    <row r="1137" spans="1:3">
      <c r="A1137" s="2" t="s">
        <v>3228</v>
      </c>
      <c r="B1137" s="2" t="s">
        <v>3229</v>
      </c>
      <c r="C1137" s="2" t="s">
        <v>14031</v>
      </c>
    </row>
    <row r="1138" spans="1:3">
      <c r="A1138" s="2" t="s">
        <v>3230</v>
      </c>
      <c r="B1138" s="2" t="s">
        <v>3231</v>
      </c>
      <c r="C1138" s="2" t="s">
        <v>14032</v>
      </c>
    </row>
    <row r="1139" spans="1:3">
      <c r="A1139" s="2" t="s">
        <v>3232</v>
      </c>
      <c r="B1139" s="2" t="s">
        <v>3233</v>
      </c>
      <c r="C1139" s="2" t="s">
        <v>14033</v>
      </c>
    </row>
    <row r="1140" spans="1:3">
      <c r="A1140" s="2" t="s">
        <v>3234</v>
      </c>
      <c r="B1140" s="2" t="s">
        <v>3235</v>
      </c>
      <c r="C1140" s="2" t="s">
        <v>14034</v>
      </c>
    </row>
    <row r="1141" spans="1:3">
      <c r="A1141" s="2" t="s">
        <v>3236</v>
      </c>
      <c r="B1141" s="2" t="s">
        <v>3237</v>
      </c>
      <c r="C1141" s="2" t="s">
        <v>14035</v>
      </c>
    </row>
    <row r="1142" spans="1:3">
      <c r="A1142" s="2" t="s">
        <v>3238</v>
      </c>
      <c r="B1142" s="2" t="s">
        <v>3239</v>
      </c>
      <c r="C1142" s="2" t="s">
        <v>14036</v>
      </c>
    </row>
    <row r="1143" spans="1:3">
      <c r="A1143" s="2" t="s">
        <v>3240</v>
      </c>
      <c r="B1143" s="2" t="s">
        <v>3241</v>
      </c>
      <c r="C1143" s="2" t="s">
        <v>14037</v>
      </c>
    </row>
    <row r="1144" spans="1:3">
      <c r="A1144" s="2" t="s">
        <v>3242</v>
      </c>
      <c r="B1144" s="2" t="s">
        <v>3243</v>
      </c>
      <c r="C1144" s="2" t="s">
        <v>14038</v>
      </c>
    </row>
    <row r="1145" spans="1:3">
      <c r="A1145" s="2" t="s">
        <v>3244</v>
      </c>
      <c r="B1145" s="2" t="s">
        <v>3245</v>
      </c>
      <c r="C1145" s="2" t="s">
        <v>14039</v>
      </c>
    </row>
    <row r="1146" spans="1:3">
      <c r="A1146" s="2" t="s">
        <v>3246</v>
      </c>
      <c r="B1146" s="2" t="s">
        <v>3247</v>
      </c>
      <c r="C1146" s="2" t="s">
        <v>14040</v>
      </c>
    </row>
    <row r="1147" spans="1:3">
      <c r="A1147" s="2" t="s">
        <v>3248</v>
      </c>
      <c r="B1147" s="2" t="s">
        <v>3249</v>
      </c>
      <c r="C1147" s="2" t="s">
        <v>14041</v>
      </c>
    </row>
    <row r="1148" spans="1:3">
      <c r="A1148" s="2" t="s">
        <v>3250</v>
      </c>
      <c r="B1148" s="2" t="s">
        <v>3251</v>
      </c>
      <c r="C1148" s="2" t="s">
        <v>14042</v>
      </c>
    </row>
    <row r="1149" spans="1:3">
      <c r="A1149" s="2" t="s">
        <v>3252</v>
      </c>
      <c r="B1149" s="2" t="s">
        <v>3253</v>
      </c>
      <c r="C1149" s="2" t="s">
        <v>14043</v>
      </c>
    </row>
    <row r="1150" spans="1:3">
      <c r="A1150" s="2" t="s">
        <v>3254</v>
      </c>
      <c r="B1150" s="2" t="s">
        <v>3255</v>
      </c>
      <c r="C1150" s="2" t="s">
        <v>14044</v>
      </c>
    </row>
    <row r="1151" spans="1:3">
      <c r="A1151" s="2" t="s">
        <v>3256</v>
      </c>
      <c r="B1151" s="2" t="s">
        <v>3257</v>
      </c>
      <c r="C1151" s="2" t="s">
        <v>14045</v>
      </c>
    </row>
    <row r="1152" spans="1:3">
      <c r="A1152" s="2" t="s">
        <v>3258</v>
      </c>
      <c r="B1152" s="2" t="s">
        <v>3259</v>
      </c>
      <c r="C1152" s="2" t="s">
        <v>14046</v>
      </c>
    </row>
    <row r="1153" spans="1:3">
      <c r="A1153" s="2" t="s">
        <v>3260</v>
      </c>
      <c r="B1153" s="2" t="s">
        <v>3261</v>
      </c>
      <c r="C1153" s="2" t="s">
        <v>14047</v>
      </c>
    </row>
    <row r="1154" spans="1:3">
      <c r="A1154" s="2" t="s">
        <v>3262</v>
      </c>
      <c r="B1154" s="2" t="s">
        <v>3263</v>
      </c>
      <c r="C1154" s="2" t="s">
        <v>14048</v>
      </c>
    </row>
    <row r="1155" spans="1:3">
      <c r="A1155" s="2" t="s">
        <v>3264</v>
      </c>
      <c r="B1155" s="2" t="s">
        <v>3265</v>
      </c>
      <c r="C1155" s="2" t="s">
        <v>14049</v>
      </c>
    </row>
    <row r="1156" spans="1:3">
      <c r="A1156" s="2" t="s">
        <v>3266</v>
      </c>
      <c r="B1156" s="2" t="s">
        <v>3267</v>
      </c>
      <c r="C1156" s="2" t="s">
        <v>14050</v>
      </c>
    </row>
    <row r="1157" spans="1:3">
      <c r="A1157" s="2" t="s">
        <v>3268</v>
      </c>
      <c r="B1157" s="2" t="s">
        <v>3269</v>
      </c>
      <c r="C1157" s="2" t="s">
        <v>14051</v>
      </c>
    </row>
    <row r="1158" spans="1:3">
      <c r="A1158" s="2" t="s">
        <v>3270</v>
      </c>
      <c r="B1158" s="2" t="s">
        <v>3271</v>
      </c>
      <c r="C1158" s="2" t="s">
        <v>14052</v>
      </c>
    </row>
    <row r="1159" spans="1:3">
      <c r="A1159" s="2" t="s">
        <v>3272</v>
      </c>
      <c r="B1159" s="2" t="s">
        <v>3273</v>
      </c>
      <c r="C1159" s="2" t="s">
        <v>14053</v>
      </c>
    </row>
    <row r="1160" spans="1:3">
      <c r="A1160" s="2" t="s">
        <v>3274</v>
      </c>
      <c r="B1160" s="2" t="s">
        <v>3275</v>
      </c>
      <c r="C1160" s="2" t="s">
        <v>14054</v>
      </c>
    </row>
    <row r="1161" spans="1:3">
      <c r="A1161" s="2" t="s">
        <v>3276</v>
      </c>
      <c r="B1161" s="2" t="s">
        <v>3277</v>
      </c>
      <c r="C1161" s="2" t="s">
        <v>14055</v>
      </c>
    </row>
    <row r="1162" spans="1:3">
      <c r="A1162" s="2" t="s">
        <v>3278</v>
      </c>
      <c r="B1162" s="2" t="s">
        <v>3279</v>
      </c>
      <c r="C1162" s="2" t="s">
        <v>14056</v>
      </c>
    </row>
    <row r="1163" spans="1:3">
      <c r="A1163" s="2" t="s">
        <v>3280</v>
      </c>
      <c r="B1163" s="2" t="s">
        <v>3281</v>
      </c>
      <c r="C1163" s="2" t="s">
        <v>14057</v>
      </c>
    </row>
    <row r="1164" spans="1:3">
      <c r="A1164" s="2" t="s">
        <v>3282</v>
      </c>
      <c r="B1164" s="2" t="s">
        <v>3283</v>
      </c>
      <c r="C1164" s="2" t="s">
        <v>14058</v>
      </c>
    </row>
    <row r="1165" spans="1:3">
      <c r="A1165" s="2" t="s">
        <v>3284</v>
      </c>
      <c r="B1165" s="2" t="s">
        <v>3285</v>
      </c>
      <c r="C1165" s="2" t="s">
        <v>14059</v>
      </c>
    </row>
    <row r="1166" spans="1:3">
      <c r="A1166" s="2" t="s">
        <v>3286</v>
      </c>
      <c r="B1166" s="2" t="s">
        <v>3287</v>
      </c>
      <c r="C1166" s="2" t="s">
        <v>14060</v>
      </c>
    </row>
    <row r="1167" spans="1:3">
      <c r="A1167" s="2" t="s">
        <v>3288</v>
      </c>
      <c r="B1167" s="2" t="s">
        <v>3289</v>
      </c>
      <c r="C1167" s="2" t="s">
        <v>14061</v>
      </c>
    </row>
    <row r="1168" spans="1:3">
      <c r="A1168" s="2" t="s">
        <v>3290</v>
      </c>
      <c r="B1168" s="2" t="s">
        <v>3291</v>
      </c>
      <c r="C1168" s="2" t="s">
        <v>14062</v>
      </c>
    </row>
    <row r="1169" spans="1:3">
      <c r="A1169" s="2" t="s">
        <v>3292</v>
      </c>
      <c r="B1169" s="2" t="s">
        <v>3293</v>
      </c>
      <c r="C1169" s="2" t="s">
        <v>14063</v>
      </c>
    </row>
    <row r="1170" spans="1:3">
      <c r="A1170" s="2" t="s">
        <v>3294</v>
      </c>
      <c r="B1170" s="2" t="s">
        <v>3295</v>
      </c>
      <c r="C1170" s="2" t="s">
        <v>14064</v>
      </c>
    </row>
    <row r="1171" spans="1:3">
      <c r="A1171" s="2" t="s">
        <v>3296</v>
      </c>
      <c r="B1171" s="2" t="s">
        <v>3297</v>
      </c>
      <c r="C1171" s="2" t="s">
        <v>14065</v>
      </c>
    </row>
    <row r="1172" spans="1:3">
      <c r="A1172" s="2" t="s">
        <v>3298</v>
      </c>
      <c r="B1172" s="2" t="s">
        <v>3299</v>
      </c>
      <c r="C1172" s="2" t="s">
        <v>14066</v>
      </c>
    </row>
    <row r="1173" spans="1:3">
      <c r="A1173" s="2" t="s">
        <v>3300</v>
      </c>
      <c r="B1173" s="2" t="s">
        <v>3301</v>
      </c>
      <c r="C1173" s="2" t="s">
        <v>14067</v>
      </c>
    </row>
    <row r="1174" spans="1:3">
      <c r="A1174" s="2" t="s">
        <v>3302</v>
      </c>
      <c r="B1174" s="2" t="s">
        <v>3303</v>
      </c>
      <c r="C1174" s="2" t="s">
        <v>14068</v>
      </c>
    </row>
    <row r="1175" spans="1:3">
      <c r="A1175" s="2" t="s">
        <v>3304</v>
      </c>
      <c r="B1175" s="2" t="s">
        <v>3305</v>
      </c>
      <c r="C1175" s="2" t="s">
        <v>14069</v>
      </c>
    </row>
    <row r="1176" spans="1:3">
      <c r="A1176" s="2" t="s">
        <v>3306</v>
      </c>
      <c r="B1176" s="2" t="s">
        <v>3307</v>
      </c>
      <c r="C1176" s="2" t="s">
        <v>14070</v>
      </c>
    </row>
    <row r="1177" spans="1:3">
      <c r="A1177" s="2" t="s">
        <v>3308</v>
      </c>
      <c r="B1177" s="2" t="s">
        <v>3309</v>
      </c>
      <c r="C1177" s="2" t="s">
        <v>14071</v>
      </c>
    </row>
    <row r="1178" spans="1:3">
      <c r="A1178" s="2" t="s">
        <v>3310</v>
      </c>
      <c r="B1178" s="2" t="s">
        <v>3311</v>
      </c>
      <c r="C1178" s="2" t="s">
        <v>14072</v>
      </c>
    </row>
    <row r="1179" spans="1:3">
      <c r="A1179" s="2" t="s">
        <v>3312</v>
      </c>
      <c r="B1179" s="2" t="s">
        <v>3313</v>
      </c>
      <c r="C1179" s="2" t="s">
        <v>14073</v>
      </c>
    </row>
    <row r="1180" spans="1:3">
      <c r="A1180" s="2" t="s">
        <v>3314</v>
      </c>
      <c r="B1180" s="2" t="s">
        <v>3315</v>
      </c>
      <c r="C1180" s="2" t="s">
        <v>14074</v>
      </c>
    </row>
    <row r="1181" spans="1:3">
      <c r="A1181" s="2" t="s">
        <v>3316</v>
      </c>
      <c r="B1181" s="2" t="s">
        <v>3317</v>
      </c>
      <c r="C1181" s="2" t="s">
        <v>14075</v>
      </c>
    </row>
    <row r="1182" spans="1:3">
      <c r="A1182" s="2" t="s">
        <v>14076</v>
      </c>
      <c r="B1182" s="2" t="s">
        <v>14077</v>
      </c>
      <c r="C1182" s="2" t="s">
        <v>14078</v>
      </c>
    </row>
    <row r="1183" spans="1:3">
      <c r="A1183" s="2" t="s">
        <v>14079</v>
      </c>
      <c r="B1183" s="2" t="s">
        <v>14080</v>
      </c>
      <c r="C1183" s="2" t="s">
        <v>14081</v>
      </c>
    </row>
    <row r="1184" spans="1:3">
      <c r="A1184" s="2" t="s">
        <v>14082</v>
      </c>
      <c r="B1184" s="2" t="s">
        <v>14083</v>
      </c>
      <c r="C1184" s="2" t="s">
        <v>14084</v>
      </c>
    </row>
    <row r="1185" spans="1:3">
      <c r="A1185" s="2" t="s">
        <v>14085</v>
      </c>
      <c r="B1185" s="2" t="s">
        <v>14086</v>
      </c>
      <c r="C1185" s="2" t="s">
        <v>14087</v>
      </c>
    </row>
    <row r="1186" spans="1:3">
      <c r="A1186" s="2" t="s">
        <v>14088</v>
      </c>
      <c r="B1186" s="2" t="s">
        <v>14089</v>
      </c>
      <c r="C1186" s="2" t="s">
        <v>14090</v>
      </c>
    </row>
    <row r="1187" spans="1:3">
      <c r="A1187" s="2" t="s">
        <v>14091</v>
      </c>
      <c r="B1187" s="2" t="s">
        <v>14092</v>
      </c>
      <c r="C1187" s="2" t="s">
        <v>14093</v>
      </c>
    </row>
    <row r="1188" spans="1:3">
      <c r="A1188" s="2" t="s">
        <v>14094</v>
      </c>
      <c r="B1188" s="2" t="s">
        <v>14095</v>
      </c>
      <c r="C1188" s="2" t="s">
        <v>14096</v>
      </c>
    </row>
    <row r="1189" spans="1:3">
      <c r="A1189" s="2" t="s">
        <v>14097</v>
      </c>
      <c r="B1189" s="2" t="s">
        <v>14098</v>
      </c>
      <c r="C1189" s="2" t="s">
        <v>14099</v>
      </c>
    </row>
    <row r="1190" spans="1:3">
      <c r="A1190" s="2" t="s">
        <v>14100</v>
      </c>
      <c r="B1190" s="2" t="s">
        <v>14101</v>
      </c>
      <c r="C1190" s="2" t="s">
        <v>14102</v>
      </c>
    </row>
    <row r="1191" spans="1:3">
      <c r="A1191" s="2" t="s">
        <v>14103</v>
      </c>
      <c r="B1191" s="2" t="s">
        <v>14104</v>
      </c>
      <c r="C1191" s="2" t="s">
        <v>14105</v>
      </c>
    </row>
    <row r="1192" spans="1:3">
      <c r="A1192" s="2" t="s">
        <v>3318</v>
      </c>
      <c r="B1192" s="2" t="s">
        <v>3319</v>
      </c>
      <c r="C1192" s="2" t="s">
        <v>14106</v>
      </c>
    </row>
    <row r="1193" spans="1:3">
      <c r="A1193" s="2" t="s">
        <v>3320</v>
      </c>
      <c r="B1193" s="2" t="s">
        <v>2720</v>
      </c>
      <c r="C1193" s="2" t="s">
        <v>14107</v>
      </c>
    </row>
    <row r="1194" spans="1:3">
      <c r="A1194" s="2" t="s">
        <v>3321</v>
      </c>
      <c r="B1194" s="2" t="s">
        <v>3322</v>
      </c>
      <c r="C1194" s="2" t="s">
        <v>14108</v>
      </c>
    </row>
    <row r="1195" spans="1:3">
      <c r="A1195" s="2" t="s">
        <v>3323</v>
      </c>
      <c r="B1195" s="2" t="s">
        <v>3324</v>
      </c>
      <c r="C1195" s="2" t="s">
        <v>14109</v>
      </c>
    </row>
    <row r="1196" spans="1:3">
      <c r="A1196" s="2" t="s">
        <v>3325</v>
      </c>
      <c r="B1196" s="2" t="s">
        <v>3326</v>
      </c>
      <c r="C1196" s="2" t="s">
        <v>14110</v>
      </c>
    </row>
    <row r="1197" spans="1:3">
      <c r="A1197" s="2" t="s">
        <v>3327</v>
      </c>
      <c r="B1197" s="2" t="s">
        <v>3328</v>
      </c>
      <c r="C1197" s="2" t="s">
        <v>14111</v>
      </c>
    </row>
    <row r="1198" spans="1:3">
      <c r="A1198" s="2" t="s">
        <v>3329</v>
      </c>
      <c r="B1198" s="2" t="s">
        <v>3330</v>
      </c>
      <c r="C1198" s="2" t="s">
        <v>14112</v>
      </c>
    </row>
    <row r="1199" spans="1:3">
      <c r="A1199" s="2" t="s">
        <v>3331</v>
      </c>
      <c r="B1199" s="2" t="s">
        <v>3332</v>
      </c>
      <c r="C1199" s="2" t="s">
        <v>14113</v>
      </c>
    </row>
    <row r="1200" spans="1:3">
      <c r="A1200" s="2" t="s">
        <v>3333</v>
      </c>
      <c r="B1200" s="2" t="s">
        <v>3334</v>
      </c>
      <c r="C1200" s="2" t="s">
        <v>14114</v>
      </c>
    </row>
    <row r="1201" spans="1:3">
      <c r="A1201" s="2" t="s">
        <v>3335</v>
      </c>
      <c r="B1201" s="2" t="s">
        <v>3336</v>
      </c>
      <c r="C1201" s="2" t="s">
        <v>14115</v>
      </c>
    </row>
    <row r="1202" spans="1:3">
      <c r="A1202" s="2" t="s">
        <v>3337</v>
      </c>
      <c r="B1202" s="2" t="s">
        <v>3338</v>
      </c>
      <c r="C1202" s="2" t="s">
        <v>14116</v>
      </c>
    </row>
    <row r="1203" spans="1:3">
      <c r="A1203" s="2" t="s">
        <v>3339</v>
      </c>
      <c r="B1203" s="2" t="s">
        <v>3340</v>
      </c>
      <c r="C1203" s="2" t="s">
        <v>14117</v>
      </c>
    </row>
    <row r="1204" spans="1:3">
      <c r="A1204" s="2" t="s">
        <v>3341</v>
      </c>
      <c r="B1204" s="2" t="s">
        <v>3342</v>
      </c>
      <c r="C1204" s="2" t="s">
        <v>14118</v>
      </c>
    </row>
    <row r="1205" spans="1:3">
      <c r="A1205" s="2" t="s">
        <v>3343</v>
      </c>
      <c r="B1205" s="2" t="s">
        <v>3344</v>
      </c>
      <c r="C1205" s="2" t="s">
        <v>14119</v>
      </c>
    </row>
    <row r="1206" spans="1:3">
      <c r="A1206" s="2" t="s">
        <v>3345</v>
      </c>
      <c r="B1206" s="2" t="s">
        <v>2607</v>
      </c>
      <c r="C1206" s="2" t="s">
        <v>14120</v>
      </c>
    </row>
    <row r="1207" spans="1:3">
      <c r="A1207" s="2" t="s">
        <v>3346</v>
      </c>
      <c r="B1207" s="2" t="s">
        <v>3347</v>
      </c>
      <c r="C1207" s="2" t="s">
        <v>14121</v>
      </c>
    </row>
    <row r="1208" spans="1:3">
      <c r="A1208" s="2" t="s">
        <v>3348</v>
      </c>
      <c r="B1208" s="2" t="s">
        <v>3349</v>
      </c>
      <c r="C1208" s="2" t="s">
        <v>14122</v>
      </c>
    </row>
    <row r="1209" spans="1:3">
      <c r="A1209" s="2" t="s">
        <v>3350</v>
      </c>
      <c r="B1209" s="2" t="s">
        <v>3351</v>
      </c>
      <c r="C1209" s="2" t="s">
        <v>14123</v>
      </c>
    </row>
    <row r="1210" spans="1:3">
      <c r="A1210" s="2" t="s">
        <v>3352</v>
      </c>
      <c r="B1210" s="2" t="s">
        <v>3353</v>
      </c>
      <c r="C1210" s="2" t="s">
        <v>14124</v>
      </c>
    </row>
    <row r="1211" spans="1:3">
      <c r="A1211" s="2" t="s">
        <v>3354</v>
      </c>
      <c r="B1211" s="2" t="s">
        <v>3355</v>
      </c>
      <c r="C1211" s="2" t="s">
        <v>14125</v>
      </c>
    </row>
    <row r="1212" spans="1:3">
      <c r="A1212" s="2" t="s">
        <v>3356</v>
      </c>
      <c r="B1212" s="2" t="s">
        <v>3357</v>
      </c>
      <c r="C1212" s="2" t="s">
        <v>14126</v>
      </c>
    </row>
    <row r="1213" spans="1:3">
      <c r="A1213" s="2" t="s">
        <v>3358</v>
      </c>
      <c r="B1213" s="2" t="s">
        <v>3359</v>
      </c>
      <c r="C1213" s="2" t="s">
        <v>14127</v>
      </c>
    </row>
    <row r="1214" spans="1:3">
      <c r="A1214" s="2" t="s">
        <v>3360</v>
      </c>
      <c r="B1214" s="2" t="s">
        <v>3361</v>
      </c>
      <c r="C1214" s="2" t="s">
        <v>14128</v>
      </c>
    </row>
    <row r="1215" spans="1:3">
      <c r="A1215" s="2" t="s">
        <v>3362</v>
      </c>
      <c r="B1215" s="2" t="s">
        <v>3363</v>
      </c>
      <c r="C1215" s="2" t="s">
        <v>14129</v>
      </c>
    </row>
    <row r="1216" spans="1:3">
      <c r="A1216" s="2" t="s">
        <v>3364</v>
      </c>
      <c r="B1216" s="2" t="s">
        <v>3365</v>
      </c>
      <c r="C1216" s="2" t="s">
        <v>14130</v>
      </c>
    </row>
    <row r="1217" spans="1:3">
      <c r="A1217" s="2" t="s">
        <v>11763</v>
      </c>
      <c r="B1217" s="2" t="s">
        <v>11764</v>
      </c>
      <c r="C1217" s="2" t="s">
        <v>14131</v>
      </c>
    </row>
    <row r="1218" spans="1:3">
      <c r="A1218" s="2" t="s">
        <v>11765</v>
      </c>
      <c r="B1218" s="2" t="s">
        <v>11766</v>
      </c>
      <c r="C1218" s="2" t="s">
        <v>14132</v>
      </c>
    </row>
    <row r="1219" spans="1:3">
      <c r="A1219" s="2" t="s">
        <v>11767</v>
      </c>
      <c r="B1219" s="2" t="s">
        <v>11768</v>
      </c>
      <c r="C1219" s="2" t="s">
        <v>14133</v>
      </c>
    </row>
    <row r="1220" spans="1:3">
      <c r="A1220" s="2" t="s">
        <v>11769</v>
      </c>
      <c r="B1220" s="2" t="s">
        <v>11770</v>
      </c>
      <c r="C1220" s="2" t="s">
        <v>14134</v>
      </c>
    </row>
    <row r="1221" spans="1:3">
      <c r="A1221" s="2" t="s">
        <v>11771</v>
      </c>
      <c r="B1221" s="2" t="s">
        <v>11772</v>
      </c>
      <c r="C1221" s="2" t="s">
        <v>14135</v>
      </c>
    </row>
    <row r="1222" spans="1:3">
      <c r="A1222" s="2" t="s">
        <v>11773</v>
      </c>
      <c r="B1222" s="2" t="s">
        <v>11774</v>
      </c>
      <c r="C1222" s="2" t="s">
        <v>14136</v>
      </c>
    </row>
    <row r="1223" spans="1:3">
      <c r="A1223" s="2" t="s">
        <v>11775</v>
      </c>
      <c r="B1223" s="2" t="s">
        <v>11776</v>
      </c>
      <c r="C1223" s="2" t="s">
        <v>14137</v>
      </c>
    </row>
    <row r="1224" spans="1:3">
      <c r="A1224" s="2" t="s">
        <v>11777</v>
      </c>
      <c r="B1224" s="2" t="s">
        <v>11778</v>
      </c>
      <c r="C1224" s="2" t="s">
        <v>14138</v>
      </c>
    </row>
    <row r="1225" spans="1:3">
      <c r="A1225" s="2" t="s">
        <v>11779</v>
      </c>
      <c r="B1225" s="2" t="s">
        <v>11780</v>
      </c>
      <c r="C1225" s="2" t="s">
        <v>14139</v>
      </c>
    </row>
    <row r="1226" spans="1:3">
      <c r="A1226" s="2" t="s">
        <v>11781</v>
      </c>
      <c r="B1226" s="2" t="s">
        <v>11782</v>
      </c>
      <c r="C1226" s="2" t="s">
        <v>14140</v>
      </c>
    </row>
    <row r="1227" spans="1:3">
      <c r="A1227" s="2" t="s">
        <v>11783</v>
      </c>
      <c r="B1227" s="2" t="s">
        <v>11784</v>
      </c>
      <c r="C1227" s="2" t="s">
        <v>14141</v>
      </c>
    </row>
    <row r="1228" spans="1:3">
      <c r="A1228" s="2" t="s">
        <v>11785</v>
      </c>
      <c r="B1228" s="2" t="s">
        <v>11786</v>
      </c>
      <c r="C1228" s="2" t="s">
        <v>14142</v>
      </c>
    </row>
    <row r="1229" spans="1:3">
      <c r="A1229" s="2" t="s">
        <v>11787</v>
      </c>
      <c r="B1229" s="2" t="s">
        <v>11788</v>
      </c>
      <c r="C1229" s="2" t="s">
        <v>14143</v>
      </c>
    </row>
    <row r="1230" spans="1:3">
      <c r="A1230" s="2" t="s">
        <v>11789</v>
      </c>
      <c r="B1230" s="2" t="s">
        <v>11790</v>
      </c>
      <c r="C1230" s="2" t="s">
        <v>14144</v>
      </c>
    </row>
    <row r="1231" spans="1:3">
      <c r="A1231" s="2" t="s">
        <v>11791</v>
      </c>
      <c r="B1231" s="2" t="s">
        <v>11792</v>
      </c>
      <c r="C1231" s="2" t="s">
        <v>14145</v>
      </c>
    </row>
    <row r="1232" spans="1:3">
      <c r="A1232" s="2" t="s">
        <v>11793</v>
      </c>
      <c r="B1232" s="2" t="s">
        <v>11794</v>
      </c>
      <c r="C1232" s="2" t="s">
        <v>14146</v>
      </c>
    </row>
    <row r="1233" spans="1:3">
      <c r="A1233" s="2" t="s">
        <v>3366</v>
      </c>
      <c r="B1233" s="2" t="s">
        <v>3367</v>
      </c>
      <c r="C1233" s="2" t="s">
        <v>14147</v>
      </c>
    </row>
    <row r="1234" spans="1:3">
      <c r="A1234" s="2" t="s">
        <v>11795</v>
      </c>
      <c r="B1234" s="2" t="s">
        <v>3367</v>
      </c>
      <c r="C1234" s="2" t="s">
        <v>14147</v>
      </c>
    </row>
    <row r="1235" spans="1:3">
      <c r="A1235" s="2" t="s">
        <v>11796</v>
      </c>
      <c r="B1235" s="2" t="s">
        <v>3368</v>
      </c>
      <c r="C1235" s="2" t="s">
        <v>14148</v>
      </c>
    </row>
    <row r="1236" spans="1:3">
      <c r="A1236" s="2" t="s">
        <v>11797</v>
      </c>
      <c r="B1236" s="2" t="s">
        <v>11798</v>
      </c>
      <c r="C1236" s="2" t="s">
        <v>14149</v>
      </c>
    </row>
    <row r="1237" spans="1:3">
      <c r="A1237" s="2" t="s">
        <v>11799</v>
      </c>
      <c r="B1237" s="2" t="s">
        <v>11800</v>
      </c>
      <c r="C1237" s="2" t="s">
        <v>14150</v>
      </c>
    </row>
    <row r="1238" spans="1:3">
      <c r="A1238" s="2" t="s">
        <v>11801</v>
      </c>
      <c r="B1238" s="2" t="s">
        <v>11802</v>
      </c>
      <c r="C1238" s="2" t="s">
        <v>14151</v>
      </c>
    </row>
    <row r="1239" spans="1:3">
      <c r="A1239" s="2" t="s">
        <v>11803</v>
      </c>
      <c r="B1239" s="2" t="s">
        <v>11804</v>
      </c>
      <c r="C1239" s="2" t="s">
        <v>14152</v>
      </c>
    </row>
    <row r="1240" spans="1:3">
      <c r="A1240" s="2" t="s">
        <v>11805</v>
      </c>
      <c r="B1240" s="2" t="s">
        <v>11806</v>
      </c>
      <c r="C1240" s="2" t="s">
        <v>14153</v>
      </c>
    </row>
    <row r="1241" spans="1:3">
      <c r="A1241" s="2" t="s">
        <v>11807</v>
      </c>
      <c r="B1241" s="2" t="s">
        <v>11808</v>
      </c>
      <c r="C1241" s="2" t="s">
        <v>14154</v>
      </c>
    </row>
    <row r="1242" spans="1:3">
      <c r="A1242" s="2" t="s">
        <v>11809</v>
      </c>
      <c r="B1242" s="2" t="s">
        <v>11810</v>
      </c>
      <c r="C1242" s="2" t="s">
        <v>14155</v>
      </c>
    </row>
    <row r="1243" spans="1:3">
      <c r="A1243" s="2" t="s">
        <v>11811</v>
      </c>
      <c r="B1243" s="2" t="s">
        <v>11812</v>
      </c>
      <c r="C1243" s="2" t="s">
        <v>14156</v>
      </c>
    </row>
    <row r="1244" spans="1:3">
      <c r="A1244" s="2" t="s">
        <v>11813</v>
      </c>
      <c r="B1244" s="2" t="s">
        <v>3369</v>
      </c>
      <c r="C1244" s="2" t="s">
        <v>14157</v>
      </c>
    </row>
    <row r="1245" spans="1:3">
      <c r="A1245" s="2" t="s">
        <v>11814</v>
      </c>
      <c r="B1245" s="2" t="s">
        <v>11815</v>
      </c>
      <c r="C1245" s="2" t="s">
        <v>14158</v>
      </c>
    </row>
    <row r="1246" spans="1:3">
      <c r="A1246" s="2" t="s">
        <v>11816</v>
      </c>
      <c r="B1246" s="2" t="s">
        <v>11817</v>
      </c>
      <c r="C1246" s="2" t="s">
        <v>14159</v>
      </c>
    </row>
    <row r="1247" spans="1:3">
      <c r="A1247" s="2" t="s">
        <v>11818</v>
      </c>
      <c r="B1247" s="2" t="s">
        <v>11819</v>
      </c>
      <c r="C1247" s="2" t="s">
        <v>14160</v>
      </c>
    </row>
    <row r="1248" spans="1:3">
      <c r="A1248" s="2" t="s">
        <v>11820</v>
      </c>
      <c r="B1248" s="2" t="s">
        <v>3370</v>
      </c>
      <c r="C1248" s="2" t="s">
        <v>14161</v>
      </c>
    </row>
    <row r="1249" spans="1:3">
      <c r="A1249" s="2" t="s">
        <v>11821</v>
      </c>
      <c r="B1249" s="2" t="s">
        <v>11822</v>
      </c>
      <c r="C1249" s="2" t="s">
        <v>14162</v>
      </c>
    </row>
    <row r="1250" spans="1:3">
      <c r="A1250" s="2" t="s">
        <v>11823</v>
      </c>
      <c r="B1250" s="2" t="s">
        <v>11824</v>
      </c>
      <c r="C1250" s="2" t="s">
        <v>14163</v>
      </c>
    </row>
    <row r="1251" spans="1:3">
      <c r="A1251" s="2" t="s">
        <v>11825</v>
      </c>
      <c r="B1251" s="2" t="s">
        <v>11826</v>
      </c>
      <c r="C1251" s="2" t="s">
        <v>14164</v>
      </c>
    </row>
    <row r="1252" spans="1:3">
      <c r="A1252" s="2" t="s">
        <v>11827</v>
      </c>
      <c r="B1252" s="2" t="s">
        <v>3371</v>
      </c>
      <c r="C1252" s="2" t="s">
        <v>14165</v>
      </c>
    </row>
    <row r="1253" spans="1:3">
      <c r="A1253" s="2" t="s">
        <v>11828</v>
      </c>
      <c r="B1253" s="2" t="s">
        <v>11829</v>
      </c>
      <c r="C1253" s="2" t="s">
        <v>14166</v>
      </c>
    </row>
    <row r="1254" spans="1:3">
      <c r="A1254" s="2" t="s">
        <v>11830</v>
      </c>
      <c r="B1254" s="2" t="s">
        <v>11831</v>
      </c>
      <c r="C1254" s="2" t="s">
        <v>14167</v>
      </c>
    </row>
    <row r="1255" spans="1:3">
      <c r="A1255" s="2" t="s">
        <v>11832</v>
      </c>
      <c r="B1255" s="2" t="s">
        <v>11833</v>
      </c>
      <c r="C1255" s="2" t="s">
        <v>14168</v>
      </c>
    </row>
    <row r="1256" spans="1:3">
      <c r="A1256" s="2" t="s">
        <v>11834</v>
      </c>
      <c r="B1256" s="2" t="s">
        <v>3372</v>
      </c>
      <c r="C1256" s="2" t="s">
        <v>14169</v>
      </c>
    </row>
    <row r="1257" spans="1:3">
      <c r="A1257" s="2" t="s">
        <v>11835</v>
      </c>
      <c r="B1257" s="2" t="s">
        <v>11836</v>
      </c>
      <c r="C1257" s="2" t="s">
        <v>14170</v>
      </c>
    </row>
    <row r="1258" spans="1:3">
      <c r="A1258" s="2" t="s">
        <v>11837</v>
      </c>
      <c r="B1258" s="2" t="s">
        <v>11838</v>
      </c>
      <c r="C1258" s="2" t="s">
        <v>14171</v>
      </c>
    </row>
    <row r="1259" spans="1:3">
      <c r="A1259" s="2" t="s">
        <v>11839</v>
      </c>
      <c r="B1259" s="2" t="s">
        <v>11840</v>
      </c>
      <c r="C1259" s="2" t="s">
        <v>14172</v>
      </c>
    </row>
    <row r="1260" spans="1:3">
      <c r="A1260" s="2" t="s">
        <v>11841</v>
      </c>
      <c r="B1260" s="2" t="s">
        <v>11836</v>
      </c>
      <c r="C1260" s="2" t="s">
        <v>14170</v>
      </c>
    </row>
    <row r="1261" spans="1:3">
      <c r="A1261" s="2" t="s">
        <v>11842</v>
      </c>
      <c r="B1261" s="2" t="s">
        <v>11843</v>
      </c>
      <c r="C1261" s="2" t="s">
        <v>14173</v>
      </c>
    </row>
    <row r="1262" spans="1:3">
      <c r="A1262" s="2" t="s">
        <v>11844</v>
      </c>
      <c r="B1262" s="2" t="s">
        <v>11845</v>
      </c>
      <c r="C1262" s="2" t="s">
        <v>14174</v>
      </c>
    </row>
    <row r="1263" spans="1:3">
      <c r="A1263" s="2" t="s">
        <v>11846</v>
      </c>
      <c r="B1263" s="2" t="s">
        <v>11847</v>
      </c>
      <c r="C1263" s="2" t="s">
        <v>14175</v>
      </c>
    </row>
    <row r="1264" spans="1:3">
      <c r="A1264" s="2" t="s">
        <v>11848</v>
      </c>
      <c r="B1264" s="2" t="s">
        <v>11849</v>
      </c>
      <c r="C1264" s="2" t="s">
        <v>14176</v>
      </c>
    </row>
    <row r="1265" spans="1:3">
      <c r="A1265" s="2" t="s">
        <v>11850</v>
      </c>
      <c r="B1265" s="2" t="s">
        <v>3373</v>
      </c>
      <c r="C1265" s="2" t="s">
        <v>14177</v>
      </c>
    </row>
    <row r="1266" spans="1:3">
      <c r="A1266" s="2" t="s">
        <v>11851</v>
      </c>
      <c r="B1266" s="2" t="s">
        <v>11852</v>
      </c>
      <c r="C1266" s="2" t="s">
        <v>14178</v>
      </c>
    </row>
    <row r="1267" spans="1:3">
      <c r="A1267" s="2" t="s">
        <v>11853</v>
      </c>
      <c r="B1267" s="2" t="s">
        <v>11854</v>
      </c>
      <c r="C1267" s="2" t="s">
        <v>14179</v>
      </c>
    </row>
    <row r="1268" spans="1:3">
      <c r="A1268" s="2" t="s">
        <v>11855</v>
      </c>
      <c r="B1268" s="2" t="s">
        <v>11856</v>
      </c>
      <c r="C1268" s="2" t="s">
        <v>14180</v>
      </c>
    </row>
    <row r="1269" spans="1:3">
      <c r="A1269" s="2" t="s">
        <v>11857</v>
      </c>
      <c r="B1269" s="2" t="s">
        <v>3374</v>
      </c>
      <c r="C1269" s="2" t="s">
        <v>14181</v>
      </c>
    </row>
    <row r="1270" spans="1:3">
      <c r="A1270" s="2" t="s">
        <v>11858</v>
      </c>
      <c r="B1270" s="2" t="s">
        <v>11859</v>
      </c>
      <c r="C1270" s="2" t="s">
        <v>14182</v>
      </c>
    </row>
    <row r="1271" spans="1:3">
      <c r="A1271" s="2" t="s">
        <v>11860</v>
      </c>
      <c r="B1271" s="2" t="s">
        <v>11861</v>
      </c>
      <c r="C1271" s="2" t="s">
        <v>14183</v>
      </c>
    </row>
    <row r="1272" spans="1:3">
      <c r="A1272" s="2" t="s">
        <v>11862</v>
      </c>
      <c r="B1272" s="2" t="s">
        <v>11863</v>
      </c>
      <c r="C1272" s="2" t="s">
        <v>14184</v>
      </c>
    </row>
    <row r="1273" spans="1:3">
      <c r="A1273" s="2" t="s">
        <v>11864</v>
      </c>
      <c r="B1273" s="2" t="s">
        <v>11865</v>
      </c>
      <c r="C1273" s="2" t="s">
        <v>14185</v>
      </c>
    </row>
    <row r="1274" spans="1:3">
      <c r="A1274" s="2" t="s">
        <v>11866</v>
      </c>
      <c r="B1274" s="2" t="s">
        <v>11867</v>
      </c>
      <c r="C1274" s="2" t="s">
        <v>14186</v>
      </c>
    </row>
    <row r="1275" spans="1:3">
      <c r="A1275" s="2" t="s">
        <v>11868</v>
      </c>
      <c r="B1275" s="2" t="s">
        <v>11869</v>
      </c>
      <c r="C1275" s="2" t="s">
        <v>14187</v>
      </c>
    </row>
    <row r="1276" spans="1:3">
      <c r="A1276" s="2" t="s">
        <v>11870</v>
      </c>
      <c r="B1276" s="2" t="s">
        <v>11871</v>
      </c>
      <c r="C1276" s="2" t="s">
        <v>14188</v>
      </c>
    </row>
    <row r="1277" spans="1:3">
      <c r="A1277" s="2" t="s">
        <v>11872</v>
      </c>
      <c r="B1277" s="2" t="s">
        <v>3375</v>
      </c>
      <c r="C1277" s="2" t="s">
        <v>14189</v>
      </c>
    </row>
    <row r="1278" spans="1:3">
      <c r="A1278" s="2" t="s">
        <v>11873</v>
      </c>
      <c r="B1278" s="2" t="s">
        <v>11874</v>
      </c>
      <c r="C1278" s="2" t="s">
        <v>14190</v>
      </c>
    </row>
    <row r="1279" spans="1:3">
      <c r="A1279" s="2" t="s">
        <v>11875</v>
      </c>
      <c r="B1279" s="2" t="s">
        <v>11876</v>
      </c>
      <c r="C1279" s="2" t="s">
        <v>14191</v>
      </c>
    </row>
    <row r="1280" spans="1:3">
      <c r="A1280" s="2" t="s">
        <v>11877</v>
      </c>
      <c r="B1280" s="2" t="s">
        <v>11878</v>
      </c>
      <c r="C1280" s="2" t="s">
        <v>14192</v>
      </c>
    </row>
    <row r="1281" spans="1:3">
      <c r="A1281" s="2" t="s">
        <v>11879</v>
      </c>
      <c r="B1281" s="2" t="s">
        <v>11880</v>
      </c>
      <c r="C1281" s="2" t="s">
        <v>14193</v>
      </c>
    </row>
    <row r="1282" spans="1:3">
      <c r="A1282" s="2" t="s">
        <v>3376</v>
      </c>
      <c r="B1282" s="2" t="s">
        <v>3377</v>
      </c>
      <c r="C1282" s="2" t="s">
        <v>14194</v>
      </c>
    </row>
    <row r="1283" spans="1:3">
      <c r="A1283" s="2" t="s">
        <v>11881</v>
      </c>
      <c r="B1283" s="2" t="s">
        <v>11882</v>
      </c>
      <c r="C1283" s="2" t="s">
        <v>14195</v>
      </c>
    </row>
    <row r="1284" spans="1:3">
      <c r="A1284" s="2" t="s">
        <v>11883</v>
      </c>
      <c r="B1284" s="2" t="s">
        <v>11884</v>
      </c>
      <c r="C1284" s="2" t="s">
        <v>14196</v>
      </c>
    </row>
    <row r="1285" spans="1:3">
      <c r="A1285" s="2" t="s">
        <v>11885</v>
      </c>
      <c r="B1285" s="2" t="s">
        <v>3377</v>
      </c>
      <c r="C1285" s="2" t="s">
        <v>14194</v>
      </c>
    </row>
    <row r="1286" spans="1:3">
      <c r="A1286" s="2" t="s">
        <v>11886</v>
      </c>
      <c r="B1286" s="2" t="s">
        <v>3378</v>
      </c>
      <c r="C1286" s="2" t="s">
        <v>14197</v>
      </c>
    </row>
    <row r="1287" spans="1:3">
      <c r="A1287" s="2" t="s">
        <v>11887</v>
      </c>
      <c r="B1287" s="2" t="s">
        <v>11888</v>
      </c>
      <c r="C1287" s="2" t="s">
        <v>14198</v>
      </c>
    </row>
    <row r="1288" spans="1:3">
      <c r="A1288" s="2" t="s">
        <v>11889</v>
      </c>
      <c r="B1288" s="2" t="s">
        <v>11890</v>
      </c>
      <c r="C1288" s="2" t="s">
        <v>14199</v>
      </c>
    </row>
    <row r="1289" spans="1:3">
      <c r="A1289" s="2" t="s">
        <v>11891</v>
      </c>
      <c r="B1289" s="2" t="s">
        <v>11892</v>
      </c>
      <c r="C1289" s="2" t="s">
        <v>14200</v>
      </c>
    </row>
    <row r="1290" spans="1:3">
      <c r="A1290" s="2" t="s">
        <v>11893</v>
      </c>
      <c r="B1290" s="2" t="s">
        <v>11894</v>
      </c>
      <c r="C1290" s="2" t="s">
        <v>14201</v>
      </c>
    </row>
    <row r="1291" spans="1:3">
      <c r="A1291" s="2" t="s">
        <v>11895</v>
      </c>
      <c r="B1291" s="2" t="s">
        <v>11896</v>
      </c>
      <c r="C1291" s="2" t="s">
        <v>14202</v>
      </c>
    </row>
    <row r="1292" spans="1:3">
      <c r="A1292" s="2" t="s">
        <v>11897</v>
      </c>
      <c r="B1292" s="2" t="s">
        <v>11898</v>
      </c>
      <c r="C1292" s="2" t="s">
        <v>14203</v>
      </c>
    </row>
    <row r="1293" spans="1:3">
      <c r="A1293" s="2" t="s">
        <v>11899</v>
      </c>
      <c r="B1293" s="2" t="s">
        <v>11900</v>
      </c>
      <c r="C1293" s="2" t="s">
        <v>14204</v>
      </c>
    </row>
    <row r="1294" spans="1:3">
      <c r="A1294" s="2" t="s">
        <v>11901</v>
      </c>
      <c r="B1294" s="2" t="s">
        <v>11888</v>
      </c>
      <c r="C1294" s="2" t="s">
        <v>14198</v>
      </c>
    </row>
    <row r="1295" spans="1:3">
      <c r="A1295" s="2" t="s">
        <v>11902</v>
      </c>
      <c r="B1295" s="2" t="s">
        <v>3379</v>
      </c>
      <c r="C1295" s="2" t="s">
        <v>14205</v>
      </c>
    </row>
    <row r="1296" spans="1:3">
      <c r="A1296" s="2" t="s">
        <v>11903</v>
      </c>
      <c r="B1296" s="2" t="s">
        <v>11904</v>
      </c>
      <c r="C1296" s="2" t="s">
        <v>14206</v>
      </c>
    </row>
    <row r="1297" spans="1:3">
      <c r="A1297" s="2" t="s">
        <v>11905</v>
      </c>
      <c r="B1297" s="2" t="s">
        <v>11906</v>
      </c>
      <c r="C1297" s="2" t="s">
        <v>14207</v>
      </c>
    </row>
    <row r="1298" spans="1:3">
      <c r="A1298" s="2" t="s">
        <v>11907</v>
      </c>
      <c r="B1298" s="2" t="s">
        <v>11908</v>
      </c>
      <c r="C1298" s="2" t="s">
        <v>14208</v>
      </c>
    </row>
    <row r="1299" spans="1:3">
      <c r="A1299" s="2" t="s">
        <v>3380</v>
      </c>
      <c r="B1299" s="2" t="s">
        <v>3381</v>
      </c>
      <c r="C1299" s="2" t="s">
        <v>14209</v>
      </c>
    </row>
    <row r="1300" spans="1:3">
      <c r="A1300" s="2" t="s">
        <v>11909</v>
      </c>
      <c r="B1300" s="2" t="s">
        <v>11910</v>
      </c>
      <c r="C1300" s="2" t="s">
        <v>14210</v>
      </c>
    </row>
    <row r="1301" spans="1:3">
      <c r="A1301" s="2" t="s">
        <v>11911</v>
      </c>
      <c r="B1301" s="2" t="s">
        <v>11912</v>
      </c>
      <c r="C1301" s="2" t="s">
        <v>14211</v>
      </c>
    </row>
    <row r="1302" spans="1:3">
      <c r="A1302" s="2" t="s">
        <v>11913</v>
      </c>
      <c r="B1302" s="2" t="s">
        <v>11914</v>
      </c>
      <c r="C1302" s="2" t="s">
        <v>14212</v>
      </c>
    </row>
    <row r="1303" spans="1:3">
      <c r="A1303" s="2" t="s">
        <v>11915</v>
      </c>
      <c r="B1303" s="2" t="s">
        <v>11910</v>
      </c>
      <c r="C1303" s="2" t="s">
        <v>14210</v>
      </c>
    </row>
    <row r="1304" spans="1:3">
      <c r="A1304" s="2" t="s">
        <v>11916</v>
      </c>
      <c r="B1304" s="2" t="s">
        <v>3382</v>
      </c>
      <c r="C1304" s="2" t="s">
        <v>14213</v>
      </c>
    </row>
    <row r="1305" spans="1:3">
      <c r="A1305" s="2" t="s">
        <v>11917</v>
      </c>
      <c r="B1305" s="2" t="s">
        <v>11918</v>
      </c>
      <c r="C1305" s="2" t="s">
        <v>14214</v>
      </c>
    </row>
    <row r="1306" spans="1:3">
      <c r="A1306" s="2" t="s">
        <v>11919</v>
      </c>
      <c r="B1306" s="2" t="s">
        <v>11920</v>
      </c>
      <c r="C1306" s="2" t="s">
        <v>14215</v>
      </c>
    </row>
    <row r="1307" spans="1:3">
      <c r="A1307" s="2" t="s">
        <v>11921</v>
      </c>
      <c r="B1307" s="2" t="s">
        <v>11922</v>
      </c>
      <c r="C1307" s="2" t="s">
        <v>14216</v>
      </c>
    </row>
    <row r="1308" spans="1:3">
      <c r="A1308" s="2" t="s">
        <v>11923</v>
      </c>
      <c r="B1308" s="2" t="s">
        <v>11924</v>
      </c>
      <c r="C1308" s="2" t="s">
        <v>14217</v>
      </c>
    </row>
    <row r="1309" spans="1:3">
      <c r="A1309" s="2" t="s">
        <v>11925</v>
      </c>
      <c r="B1309" s="2" t="s">
        <v>11918</v>
      </c>
      <c r="C1309" s="2" t="s">
        <v>14214</v>
      </c>
    </row>
    <row r="1310" spans="1:3">
      <c r="A1310" s="2" t="s">
        <v>3383</v>
      </c>
      <c r="B1310" s="2" t="s">
        <v>3384</v>
      </c>
      <c r="C1310" s="2" t="s">
        <v>14218</v>
      </c>
    </row>
    <row r="1311" spans="1:3">
      <c r="A1311" s="2" t="s">
        <v>3385</v>
      </c>
      <c r="B1311" s="2" t="s">
        <v>3386</v>
      </c>
      <c r="C1311" s="2" t="s">
        <v>14219</v>
      </c>
    </row>
    <row r="1312" spans="1:3">
      <c r="A1312" s="2" t="s">
        <v>3387</v>
      </c>
      <c r="B1312" s="2" t="s">
        <v>3388</v>
      </c>
      <c r="C1312" s="2" t="s">
        <v>14220</v>
      </c>
    </row>
    <row r="1313" spans="1:3">
      <c r="A1313" s="2" t="s">
        <v>3389</v>
      </c>
      <c r="B1313" s="2" t="s">
        <v>3390</v>
      </c>
      <c r="C1313" s="2" t="s">
        <v>14221</v>
      </c>
    </row>
    <row r="1314" spans="1:3">
      <c r="A1314" s="2" t="s">
        <v>3391</v>
      </c>
      <c r="B1314" s="2" t="s">
        <v>3392</v>
      </c>
      <c r="C1314" s="2" t="s">
        <v>14222</v>
      </c>
    </row>
    <row r="1315" spans="1:3">
      <c r="A1315" s="2" t="s">
        <v>3393</v>
      </c>
      <c r="B1315" s="2" t="s">
        <v>3394</v>
      </c>
      <c r="C1315" s="2" t="s">
        <v>14223</v>
      </c>
    </row>
    <row r="1316" spans="1:3">
      <c r="A1316" s="2" t="s">
        <v>3395</v>
      </c>
      <c r="B1316" s="2" t="s">
        <v>3396</v>
      </c>
      <c r="C1316" s="2" t="s">
        <v>14224</v>
      </c>
    </row>
    <row r="1317" spans="1:3">
      <c r="A1317" s="2" t="s">
        <v>3397</v>
      </c>
      <c r="B1317" s="2" t="s">
        <v>3398</v>
      </c>
      <c r="C1317" s="2" t="s">
        <v>14225</v>
      </c>
    </row>
    <row r="1318" spans="1:3">
      <c r="A1318" s="2" t="s">
        <v>3399</v>
      </c>
      <c r="B1318" s="2" t="s">
        <v>3400</v>
      </c>
      <c r="C1318" s="2" t="s">
        <v>14226</v>
      </c>
    </row>
    <row r="1319" spans="1:3">
      <c r="A1319" s="2" t="s">
        <v>3401</v>
      </c>
      <c r="B1319" s="2" t="s">
        <v>3402</v>
      </c>
      <c r="C1319" s="2" t="s">
        <v>14227</v>
      </c>
    </row>
    <row r="1320" spans="1:3">
      <c r="A1320" s="2" t="s">
        <v>3403</v>
      </c>
      <c r="B1320" s="2" t="s">
        <v>3404</v>
      </c>
      <c r="C1320" s="2" t="s">
        <v>14228</v>
      </c>
    </row>
    <row r="1321" spans="1:3">
      <c r="A1321" s="2" t="s">
        <v>3405</v>
      </c>
      <c r="B1321" s="2" t="s">
        <v>3406</v>
      </c>
      <c r="C1321" s="2" t="s">
        <v>14229</v>
      </c>
    </row>
    <row r="1322" spans="1:3">
      <c r="A1322" s="2" t="s">
        <v>3407</v>
      </c>
      <c r="B1322" s="2" t="s">
        <v>3408</v>
      </c>
      <c r="C1322" s="2" t="s">
        <v>14230</v>
      </c>
    </row>
    <row r="1323" spans="1:3">
      <c r="A1323" s="2" t="s">
        <v>3409</v>
      </c>
      <c r="B1323" s="2" t="s">
        <v>3410</v>
      </c>
      <c r="C1323" s="2" t="s">
        <v>14231</v>
      </c>
    </row>
    <row r="1324" spans="1:3">
      <c r="A1324" s="2" t="s">
        <v>3411</v>
      </c>
      <c r="B1324" s="2" t="s">
        <v>3412</v>
      </c>
      <c r="C1324" s="2" t="s">
        <v>14232</v>
      </c>
    </row>
    <row r="1325" spans="1:3">
      <c r="A1325" s="2" t="s">
        <v>3413</v>
      </c>
      <c r="B1325" s="2" t="s">
        <v>3414</v>
      </c>
      <c r="C1325" s="2" t="s">
        <v>14233</v>
      </c>
    </row>
    <row r="1326" spans="1:3">
      <c r="A1326" s="2" t="s">
        <v>3415</v>
      </c>
      <c r="B1326" s="2" t="s">
        <v>3416</v>
      </c>
      <c r="C1326" s="2" t="s">
        <v>14234</v>
      </c>
    </row>
    <row r="1327" spans="1:3">
      <c r="A1327" s="2" t="s">
        <v>3417</v>
      </c>
      <c r="B1327" s="2" t="s">
        <v>3418</v>
      </c>
      <c r="C1327" s="2" t="s">
        <v>14235</v>
      </c>
    </row>
    <row r="1328" spans="1:3">
      <c r="A1328" s="2" t="s">
        <v>3419</v>
      </c>
      <c r="B1328" s="2" t="s">
        <v>3420</v>
      </c>
      <c r="C1328" s="2" t="s">
        <v>14236</v>
      </c>
    </row>
    <row r="1329" spans="1:3">
      <c r="A1329" s="2" t="s">
        <v>3421</v>
      </c>
      <c r="B1329" s="2" t="s">
        <v>3422</v>
      </c>
      <c r="C1329" s="2" t="s">
        <v>14237</v>
      </c>
    </row>
    <row r="1330" spans="1:3">
      <c r="A1330" s="2" t="s">
        <v>3423</v>
      </c>
      <c r="B1330" s="2" t="s">
        <v>3424</v>
      </c>
      <c r="C1330" s="2" t="s">
        <v>14238</v>
      </c>
    </row>
    <row r="1331" spans="1:3">
      <c r="A1331" s="2" t="s">
        <v>3425</v>
      </c>
      <c r="B1331" s="2" t="s">
        <v>3426</v>
      </c>
      <c r="C1331" s="2" t="s">
        <v>14239</v>
      </c>
    </row>
    <row r="1332" spans="1:3">
      <c r="A1332" s="2" t="s">
        <v>3427</v>
      </c>
      <c r="B1332" s="2" t="s">
        <v>3428</v>
      </c>
      <c r="C1332" s="2" t="s">
        <v>14240</v>
      </c>
    </row>
    <row r="1333" spans="1:3">
      <c r="A1333" s="2" t="s">
        <v>3429</v>
      </c>
      <c r="B1333" s="2" t="s">
        <v>3430</v>
      </c>
      <c r="C1333" s="2" t="s">
        <v>14241</v>
      </c>
    </row>
    <row r="1334" spans="1:3">
      <c r="A1334" s="2" t="s">
        <v>3431</v>
      </c>
      <c r="B1334" s="2" t="s">
        <v>3432</v>
      </c>
      <c r="C1334" s="2" t="s">
        <v>14242</v>
      </c>
    </row>
    <row r="1335" spans="1:3">
      <c r="A1335" s="2" t="s">
        <v>3433</v>
      </c>
      <c r="B1335" s="2" t="s">
        <v>3434</v>
      </c>
      <c r="C1335" s="2" t="s">
        <v>14243</v>
      </c>
    </row>
    <row r="1336" spans="1:3">
      <c r="A1336" s="2" t="s">
        <v>3435</v>
      </c>
      <c r="B1336" s="2" t="s">
        <v>3436</v>
      </c>
      <c r="C1336" s="2" t="s">
        <v>14244</v>
      </c>
    </row>
    <row r="1337" spans="1:3">
      <c r="A1337" s="2" t="s">
        <v>3437</v>
      </c>
      <c r="B1337" s="2" t="s">
        <v>3438</v>
      </c>
      <c r="C1337" s="2" t="s">
        <v>14245</v>
      </c>
    </row>
    <row r="1338" spans="1:3">
      <c r="A1338" s="2" t="s">
        <v>3437</v>
      </c>
      <c r="B1338" s="2" t="s">
        <v>3439</v>
      </c>
      <c r="C1338" s="2" t="s">
        <v>14246</v>
      </c>
    </row>
    <row r="1339" spans="1:3">
      <c r="A1339" s="2" t="s">
        <v>3440</v>
      </c>
      <c r="B1339" s="2" t="s">
        <v>3441</v>
      </c>
      <c r="C1339" s="2" t="s">
        <v>14247</v>
      </c>
    </row>
    <row r="1340" spans="1:3">
      <c r="A1340" s="2" t="s">
        <v>3440</v>
      </c>
      <c r="B1340" s="2" t="s">
        <v>3442</v>
      </c>
      <c r="C1340" s="2" t="s">
        <v>14248</v>
      </c>
    </row>
    <row r="1341" spans="1:3">
      <c r="A1341" s="2" t="s">
        <v>3443</v>
      </c>
      <c r="B1341" s="2" t="s">
        <v>3444</v>
      </c>
      <c r="C1341" s="2" t="s">
        <v>14249</v>
      </c>
    </row>
    <row r="1342" spans="1:3">
      <c r="A1342" s="2" t="s">
        <v>3443</v>
      </c>
      <c r="B1342" s="2" t="s">
        <v>3445</v>
      </c>
      <c r="C1342" s="2" t="s">
        <v>14250</v>
      </c>
    </row>
    <row r="1343" spans="1:3">
      <c r="A1343" s="2" t="s">
        <v>3446</v>
      </c>
      <c r="B1343" s="2" t="s">
        <v>3447</v>
      </c>
      <c r="C1343" s="2" t="s">
        <v>14251</v>
      </c>
    </row>
    <row r="1344" spans="1:3">
      <c r="A1344" s="2" t="s">
        <v>3446</v>
      </c>
      <c r="B1344" s="2" t="s">
        <v>3448</v>
      </c>
      <c r="C1344" s="2" t="s">
        <v>14252</v>
      </c>
    </row>
    <row r="1345" spans="1:3">
      <c r="A1345" s="2" t="s">
        <v>3449</v>
      </c>
      <c r="B1345" s="2" t="s">
        <v>3450</v>
      </c>
      <c r="C1345" s="2" t="s">
        <v>14253</v>
      </c>
    </row>
    <row r="1346" spans="1:3">
      <c r="A1346" s="2" t="s">
        <v>3449</v>
      </c>
      <c r="B1346" s="2" t="s">
        <v>3451</v>
      </c>
      <c r="C1346" s="2" t="s">
        <v>14254</v>
      </c>
    </row>
    <row r="1347" spans="1:3">
      <c r="A1347" s="2" t="s">
        <v>3452</v>
      </c>
      <c r="B1347" s="2" t="s">
        <v>3453</v>
      </c>
      <c r="C1347" s="2" t="s">
        <v>14255</v>
      </c>
    </row>
    <row r="1348" spans="1:3">
      <c r="A1348" s="2" t="s">
        <v>3452</v>
      </c>
      <c r="B1348" s="2" t="s">
        <v>3454</v>
      </c>
      <c r="C1348" s="2" t="s">
        <v>14256</v>
      </c>
    </row>
    <row r="1349" spans="1:3">
      <c r="A1349" s="2" t="s">
        <v>3455</v>
      </c>
      <c r="B1349" s="2" t="s">
        <v>3456</v>
      </c>
      <c r="C1349" s="2" t="s">
        <v>14257</v>
      </c>
    </row>
    <row r="1350" spans="1:3">
      <c r="A1350" s="2" t="s">
        <v>3457</v>
      </c>
      <c r="B1350" s="2" t="s">
        <v>3458</v>
      </c>
      <c r="C1350" s="2" t="s">
        <v>14258</v>
      </c>
    </row>
    <row r="1351" spans="1:3">
      <c r="A1351" s="2" t="s">
        <v>3459</v>
      </c>
      <c r="B1351" s="2" t="s">
        <v>3460</v>
      </c>
      <c r="C1351" s="2" t="s">
        <v>14259</v>
      </c>
    </row>
    <row r="1352" spans="1:3">
      <c r="A1352" s="2" t="s">
        <v>3461</v>
      </c>
      <c r="B1352" s="2" t="s">
        <v>1465</v>
      </c>
      <c r="C1352" s="2" t="s">
        <v>14260</v>
      </c>
    </row>
    <row r="1353" spans="1:3">
      <c r="A1353" s="2" t="s">
        <v>3462</v>
      </c>
      <c r="B1353" s="2" t="s">
        <v>3463</v>
      </c>
      <c r="C1353" s="2" t="s">
        <v>14261</v>
      </c>
    </row>
    <row r="1354" spans="1:3">
      <c r="A1354" s="2" t="s">
        <v>3464</v>
      </c>
      <c r="B1354" s="2" t="s">
        <v>3465</v>
      </c>
      <c r="C1354" s="2" t="s">
        <v>14262</v>
      </c>
    </row>
    <row r="1355" spans="1:3">
      <c r="A1355" s="2" t="s">
        <v>3466</v>
      </c>
      <c r="B1355" s="2" t="s">
        <v>3467</v>
      </c>
      <c r="C1355" s="2" t="s">
        <v>14263</v>
      </c>
    </row>
    <row r="1356" spans="1:3">
      <c r="A1356" s="2" t="s">
        <v>3468</v>
      </c>
      <c r="B1356" s="2" t="s">
        <v>3469</v>
      </c>
      <c r="C1356" s="2" t="s">
        <v>14264</v>
      </c>
    </row>
    <row r="1357" spans="1:3">
      <c r="A1357" s="2" t="s">
        <v>3470</v>
      </c>
      <c r="B1357" s="2" t="s">
        <v>3471</v>
      </c>
      <c r="C1357" s="2" t="s">
        <v>14265</v>
      </c>
    </row>
    <row r="1358" spans="1:3">
      <c r="A1358" s="2" t="s">
        <v>3472</v>
      </c>
      <c r="B1358" s="2" t="s">
        <v>3473</v>
      </c>
      <c r="C1358" s="2" t="s">
        <v>14266</v>
      </c>
    </row>
    <row r="1359" spans="1:3">
      <c r="A1359" s="2" t="s">
        <v>3474</v>
      </c>
      <c r="B1359" s="2" t="s">
        <v>3475</v>
      </c>
      <c r="C1359" s="2" t="s">
        <v>14267</v>
      </c>
    </row>
    <row r="1360" spans="1:3">
      <c r="A1360" s="2" t="s">
        <v>3476</v>
      </c>
      <c r="B1360" s="2" t="s">
        <v>3477</v>
      </c>
      <c r="C1360" s="2" t="s">
        <v>14268</v>
      </c>
    </row>
    <row r="1361" spans="1:3">
      <c r="A1361" s="2" t="s">
        <v>3478</v>
      </c>
      <c r="B1361" s="2" t="s">
        <v>3479</v>
      </c>
      <c r="C1361" s="2" t="s">
        <v>14269</v>
      </c>
    </row>
    <row r="1362" spans="1:3">
      <c r="A1362" s="2" t="s">
        <v>3480</v>
      </c>
      <c r="B1362" s="2" t="s">
        <v>3481</v>
      </c>
      <c r="C1362" s="2" t="s">
        <v>14270</v>
      </c>
    </row>
    <row r="1363" spans="1:3">
      <c r="A1363" s="2" t="s">
        <v>3482</v>
      </c>
      <c r="B1363" s="2" t="s">
        <v>3483</v>
      </c>
      <c r="C1363" s="2" t="s">
        <v>14271</v>
      </c>
    </row>
    <row r="1364" spans="1:3">
      <c r="A1364" s="2" t="s">
        <v>3484</v>
      </c>
      <c r="B1364" s="2" t="s">
        <v>3485</v>
      </c>
      <c r="C1364" s="2" t="s">
        <v>14272</v>
      </c>
    </row>
    <row r="1365" spans="1:3">
      <c r="A1365" s="2" t="s">
        <v>3486</v>
      </c>
      <c r="B1365" s="2" t="s">
        <v>3485</v>
      </c>
      <c r="C1365" s="2" t="s">
        <v>14272</v>
      </c>
    </row>
    <row r="1366" spans="1:3">
      <c r="A1366" s="2" t="s">
        <v>3487</v>
      </c>
      <c r="B1366" s="2" t="s">
        <v>3488</v>
      </c>
      <c r="C1366" s="2" t="s">
        <v>14273</v>
      </c>
    </row>
    <row r="1367" spans="1:3">
      <c r="A1367" s="2" t="s">
        <v>3489</v>
      </c>
      <c r="B1367" s="2" t="s">
        <v>3490</v>
      </c>
      <c r="C1367" s="2" t="s">
        <v>14274</v>
      </c>
    </row>
    <row r="1368" spans="1:3">
      <c r="A1368" s="2" t="s">
        <v>3491</v>
      </c>
      <c r="B1368" s="2" t="s">
        <v>3492</v>
      </c>
      <c r="C1368" s="2" t="s">
        <v>14275</v>
      </c>
    </row>
    <row r="1369" spans="1:3">
      <c r="A1369" s="2" t="s">
        <v>3493</v>
      </c>
      <c r="B1369" s="2" t="s">
        <v>3494</v>
      </c>
      <c r="C1369" s="2" t="s">
        <v>14276</v>
      </c>
    </row>
    <row r="1370" spans="1:3">
      <c r="A1370" s="2" t="s">
        <v>3495</v>
      </c>
      <c r="B1370" s="2" t="s">
        <v>3496</v>
      </c>
      <c r="C1370" s="2" t="s">
        <v>14277</v>
      </c>
    </row>
    <row r="1371" spans="1:3">
      <c r="A1371" s="2" t="s">
        <v>3497</v>
      </c>
      <c r="B1371" s="2" t="s">
        <v>3498</v>
      </c>
      <c r="C1371" s="2" t="s">
        <v>14278</v>
      </c>
    </row>
    <row r="1372" spans="1:3">
      <c r="A1372" s="2" t="s">
        <v>3499</v>
      </c>
      <c r="B1372" s="2" t="s">
        <v>3500</v>
      </c>
      <c r="C1372" s="2" t="s">
        <v>14279</v>
      </c>
    </row>
    <row r="1373" spans="1:3">
      <c r="A1373" s="2" t="s">
        <v>3501</v>
      </c>
      <c r="B1373" s="2" t="s">
        <v>3502</v>
      </c>
      <c r="C1373" s="2" t="s">
        <v>14280</v>
      </c>
    </row>
    <row r="1374" spans="1:3">
      <c r="A1374" s="2" t="s">
        <v>3503</v>
      </c>
      <c r="B1374" s="2" t="s">
        <v>3504</v>
      </c>
      <c r="C1374" s="2" t="s">
        <v>14281</v>
      </c>
    </row>
    <row r="1375" spans="1:3">
      <c r="A1375" s="2" t="s">
        <v>3505</v>
      </c>
      <c r="B1375" s="2" t="s">
        <v>3506</v>
      </c>
      <c r="C1375" s="2" t="s">
        <v>14282</v>
      </c>
    </row>
    <row r="1376" spans="1:3">
      <c r="A1376" s="2" t="s">
        <v>3507</v>
      </c>
      <c r="B1376" s="2" t="s">
        <v>3508</v>
      </c>
      <c r="C1376" s="2" t="s">
        <v>14283</v>
      </c>
    </row>
    <row r="1377" spans="1:3">
      <c r="A1377" s="2" t="s">
        <v>3509</v>
      </c>
      <c r="B1377" s="2" t="s">
        <v>3510</v>
      </c>
      <c r="C1377" s="2" t="s">
        <v>14284</v>
      </c>
    </row>
    <row r="1378" spans="1:3">
      <c r="A1378" s="2" t="s">
        <v>3511</v>
      </c>
      <c r="B1378" s="2" t="s">
        <v>3512</v>
      </c>
      <c r="C1378" s="2" t="s">
        <v>14285</v>
      </c>
    </row>
    <row r="1379" spans="1:3">
      <c r="A1379" s="2" t="s">
        <v>3513</v>
      </c>
      <c r="B1379" s="2" t="s">
        <v>3514</v>
      </c>
      <c r="C1379" s="2" t="s">
        <v>14286</v>
      </c>
    </row>
    <row r="1380" spans="1:3">
      <c r="A1380" s="2" t="s">
        <v>3515</v>
      </c>
      <c r="B1380" s="2" t="s">
        <v>3516</v>
      </c>
      <c r="C1380" s="2" t="s">
        <v>14287</v>
      </c>
    </row>
    <row r="1381" spans="1:3">
      <c r="A1381" s="2" t="s">
        <v>3517</v>
      </c>
      <c r="B1381" s="2" t="s">
        <v>2345</v>
      </c>
      <c r="C1381" s="2" t="s">
        <v>14288</v>
      </c>
    </row>
    <row r="1382" spans="1:3">
      <c r="A1382" s="2" t="s">
        <v>3518</v>
      </c>
      <c r="B1382" s="2" t="s">
        <v>3519</v>
      </c>
      <c r="C1382" s="2" t="s">
        <v>14289</v>
      </c>
    </row>
    <row r="1383" spans="1:3">
      <c r="A1383" s="2" t="s">
        <v>3520</v>
      </c>
      <c r="B1383" s="2" t="s">
        <v>3521</v>
      </c>
      <c r="C1383" s="2" t="s">
        <v>14290</v>
      </c>
    </row>
    <row r="1384" spans="1:3">
      <c r="A1384" s="2" t="s">
        <v>3522</v>
      </c>
      <c r="B1384" s="2" t="s">
        <v>3523</v>
      </c>
      <c r="C1384" s="2" t="s">
        <v>14291</v>
      </c>
    </row>
    <row r="1385" spans="1:3">
      <c r="A1385" s="2" t="s">
        <v>3524</v>
      </c>
      <c r="B1385" s="2" t="s">
        <v>3525</v>
      </c>
      <c r="C1385" s="2" t="s">
        <v>14292</v>
      </c>
    </row>
    <row r="1386" spans="1:3">
      <c r="A1386" s="2" t="s">
        <v>3526</v>
      </c>
      <c r="B1386" s="2" t="s">
        <v>3527</v>
      </c>
      <c r="C1386" s="2" t="s">
        <v>14293</v>
      </c>
    </row>
    <row r="1387" spans="1:3">
      <c r="A1387" s="2" t="s">
        <v>3528</v>
      </c>
      <c r="B1387" s="2" t="s">
        <v>3529</v>
      </c>
      <c r="C1387" s="2" t="s">
        <v>14294</v>
      </c>
    </row>
    <row r="1388" spans="1:3">
      <c r="A1388" s="2" t="s">
        <v>3530</v>
      </c>
      <c r="B1388" s="2" t="s">
        <v>3531</v>
      </c>
      <c r="C1388" s="2" t="s">
        <v>14295</v>
      </c>
    </row>
    <row r="1389" spans="1:3">
      <c r="A1389" s="2" t="s">
        <v>3532</v>
      </c>
      <c r="B1389" s="2" t="s">
        <v>3533</v>
      </c>
      <c r="C1389" s="2" t="s">
        <v>14296</v>
      </c>
    </row>
    <row r="1390" spans="1:3">
      <c r="A1390" s="2" t="s">
        <v>3534</v>
      </c>
      <c r="B1390" s="2" t="s">
        <v>3535</v>
      </c>
      <c r="C1390" s="2" t="s">
        <v>14297</v>
      </c>
    </row>
    <row r="1391" spans="1:3">
      <c r="A1391" s="2" t="s">
        <v>3536</v>
      </c>
      <c r="B1391" s="2" t="s">
        <v>3537</v>
      </c>
      <c r="C1391" s="2" t="s">
        <v>14298</v>
      </c>
    </row>
    <row r="1392" spans="1:3">
      <c r="A1392" s="2" t="s">
        <v>3538</v>
      </c>
      <c r="B1392" s="2" t="s">
        <v>3539</v>
      </c>
      <c r="C1392" s="2" t="s">
        <v>14299</v>
      </c>
    </row>
    <row r="1393" spans="1:3">
      <c r="A1393" s="2" t="s">
        <v>3540</v>
      </c>
      <c r="B1393" s="2" t="s">
        <v>3541</v>
      </c>
      <c r="C1393" s="2" t="s">
        <v>14300</v>
      </c>
    </row>
    <row r="1394" spans="1:3">
      <c r="A1394" s="2" t="s">
        <v>3542</v>
      </c>
      <c r="B1394" s="2" t="s">
        <v>3543</v>
      </c>
      <c r="C1394" s="2" t="s">
        <v>14301</v>
      </c>
    </row>
    <row r="1395" spans="1:3">
      <c r="A1395" s="2" t="s">
        <v>3544</v>
      </c>
      <c r="B1395" s="2" t="s">
        <v>3545</v>
      </c>
      <c r="C1395" s="2" t="s">
        <v>14302</v>
      </c>
    </row>
    <row r="1396" spans="1:3">
      <c r="A1396" s="2" t="s">
        <v>3546</v>
      </c>
      <c r="B1396" s="2" t="s">
        <v>3547</v>
      </c>
      <c r="C1396" s="2" t="s">
        <v>14303</v>
      </c>
    </row>
    <row r="1397" spans="1:3">
      <c r="A1397" s="2" t="s">
        <v>3548</v>
      </c>
      <c r="B1397" s="2" t="s">
        <v>3549</v>
      </c>
      <c r="C1397" s="2" t="s">
        <v>14304</v>
      </c>
    </row>
    <row r="1398" spans="1:3">
      <c r="A1398" s="2" t="s">
        <v>3550</v>
      </c>
      <c r="B1398" s="2" t="s">
        <v>3551</v>
      </c>
      <c r="C1398" s="2" t="s">
        <v>14305</v>
      </c>
    </row>
    <row r="1399" spans="1:3">
      <c r="A1399" s="2" t="s">
        <v>3552</v>
      </c>
      <c r="B1399" s="2" t="s">
        <v>3551</v>
      </c>
      <c r="C1399" s="2" t="s">
        <v>14305</v>
      </c>
    </row>
    <row r="1400" spans="1:3">
      <c r="A1400" s="2" t="s">
        <v>3553</v>
      </c>
      <c r="B1400" s="2" t="s">
        <v>3554</v>
      </c>
      <c r="C1400" s="2" t="s">
        <v>14306</v>
      </c>
    </row>
    <row r="1401" spans="1:3">
      <c r="A1401" s="2" t="s">
        <v>3555</v>
      </c>
      <c r="B1401" s="2" t="s">
        <v>3556</v>
      </c>
      <c r="C1401" s="2" t="s">
        <v>14307</v>
      </c>
    </row>
    <row r="1402" spans="1:3">
      <c r="A1402" s="2" t="s">
        <v>3557</v>
      </c>
      <c r="B1402" s="2" t="s">
        <v>3558</v>
      </c>
      <c r="C1402" s="2" t="s">
        <v>14308</v>
      </c>
    </row>
    <row r="1403" spans="1:3">
      <c r="A1403" s="2" t="s">
        <v>3559</v>
      </c>
      <c r="B1403" s="2" t="s">
        <v>3560</v>
      </c>
      <c r="C1403" s="2" t="s">
        <v>14309</v>
      </c>
    </row>
    <row r="1404" spans="1:3">
      <c r="A1404" s="2" t="s">
        <v>3561</v>
      </c>
      <c r="B1404" s="2" t="s">
        <v>3562</v>
      </c>
      <c r="C1404" s="2" t="s">
        <v>14310</v>
      </c>
    </row>
    <row r="1405" spans="1:3">
      <c r="A1405" s="2" t="s">
        <v>3561</v>
      </c>
      <c r="B1405" s="2" t="s">
        <v>3563</v>
      </c>
      <c r="C1405" s="2" t="s">
        <v>14311</v>
      </c>
    </row>
    <row r="1406" spans="1:3">
      <c r="A1406" s="2" t="s">
        <v>3564</v>
      </c>
      <c r="B1406" s="2" t="s">
        <v>3565</v>
      </c>
      <c r="C1406" s="2" t="s">
        <v>14312</v>
      </c>
    </row>
    <row r="1407" spans="1:3">
      <c r="A1407" s="2" t="s">
        <v>3564</v>
      </c>
      <c r="B1407" s="2" t="s">
        <v>3566</v>
      </c>
      <c r="C1407" s="2" t="s">
        <v>14313</v>
      </c>
    </row>
    <row r="1408" spans="1:3">
      <c r="A1408" s="2" t="s">
        <v>3567</v>
      </c>
      <c r="B1408" s="2" t="s">
        <v>3568</v>
      </c>
      <c r="C1408" s="2" t="s">
        <v>14314</v>
      </c>
    </row>
    <row r="1409" spans="1:3">
      <c r="A1409" s="2" t="s">
        <v>3567</v>
      </c>
      <c r="B1409" s="2" t="s">
        <v>3569</v>
      </c>
      <c r="C1409" s="2" t="s">
        <v>14315</v>
      </c>
    </row>
    <row r="1410" spans="1:3">
      <c r="A1410" s="2" t="s">
        <v>3570</v>
      </c>
      <c r="B1410" s="2" t="s">
        <v>3571</v>
      </c>
      <c r="C1410" s="2" t="s">
        <v>14316</v>
      </c>
    </row>
    <row r="1411" spans="1:3">
      <c r="A1411" s="2" t="s">
        <v>3572</v>
      </c>
      <c r="B1411" s="2" t="s">
        <v>3573</v>
      </c>
      <c r="C1411" s="2" t="s">
        <v>14317</v>
      </c>
    </row>
    <row r="1412" spans="1:3">
      <c r="A1412" s="2" t="s">
        <v>3574</v>
      </c>
      <c r="B1412" s="2" t="s">
        <v>3575</v>
      </c>
      <c r="C1412" s="2" t="s">
        <v>14318</v>
      </c>
    </row>
    <row r="1413" spans="1:3">
      <c r="A1413" s="2" t="s">
        <v>3574</v>
      </c>
      <c r="B1413" s="2" t="s">
        <v>3576</v>
      </c>
      <c r="C1413" s="2" t="s">
        <v>14319</v>
      </c>
    </row>
    <row r="1414" spans="1:3">
      <c r="A1414" s="2" t="s">
        <v>3577</v>
      </c>
      <c r="B1414" s="2" t="s">
        <v>1433</v>
      </c>
      <c r="C1414" s="2" t="s">
        <v>14320</v>
      </c>
    </row>
    <row r="1415" spans="1:3">
      <c r="A1415" s="2" t="s">
        <v>3578</v>
      </c>
      <c r="B1415" s="2" t="s">
        <v>1433</v>
      </c>
      <c r="C1415" s="2" t="s">
        <v>14320</v>
      </c>
    </row>
    <row r="1416" spans="1:3">
      <c r="A1416" s="2" t="s">
        <v>3579</v>
      </c>
      <c r="B1416" s="2" t="s">
        <v>3580</v>
      </c>
      <c r="C1416" s="2" t="s">
        <v>14321</v>
      </c>
    </row>
    <row r="1417" spans="1:3">
      <c r="A1417" s="2" t="s">
        <v>3579</v>
      </c>
      <c r="B1417" s="2" t="s">
        <v>3581</v>
      </c>
      <c r="C1417" s="2" t="s">
        <v>14322</v>
      </c>
    </row>
    <row r="1418" spans="1:3">
      <c r="A1418" s="2" t="s">
        <v>3582</v>
      </c>
      <c r="B1418" s="2" t="s">
        <v>3583</v>
      </c>
      <c r="C1418" s="2" t="s">
        <v>14323</v>
      </c>
    </row>
    <row r="1419" spans="1:3">
      <c r="A1419" s="2" t="s">
        <v>3582</v>
      </c>
      <c r="B1419" s="2" t="s">
        <v>3584</v>
      </c>
      <c r="C1419" s="2" t="s">
        <v>14324</v>
      </c>
    </row>
    <row r="1420" spans="1:3">
      <c r="A1420" s="2" t="s">
        <v>3585</v>
      </c>
      <c r="B1420" s="2" t="s">
        <v>3586</v>
      </c>
      <c r="C1420" s="2" t="s">
        <v>14325</v>
      </c>
    </row>
    <row r="1421" spans="1:3">
      <c r="A1421" s="2" t="s">
        <v>3585</v>
      </c>
      <c r="B1421" s="2" t="s">
        <v>3587</v>
      </c>
      <c r="C1421" s="2" t="s">
        <v>14326</v>
      </c>
    </row>
    <row r="1422" spans="1:3">
      <c r="A1422" s="2" t="s">
        <v>3588</v>
      </c>
      <c r="B1422" s="2" t="s">
        <v>3589</v>
      </c>
      <c r="C1422" s="2" t="s">
        <v>14327</v>
      </c>
    </row>
    <row r="1423" spans="1:3">
      <c r="A1423" s="2" t="s">
        <v>3588</v>
      </c>
      <c r="B1423" s="2" t="s">
        <v>3590</v>
      </c>
      <c r="C1423" s="2" t="s">
        <v>14328</v>
      </c>
    </row>
    <row r="1424" spans="1:3">
      <c r="A1424" s="2" t="s">
        <v>3591</v>
      </c>
      <c r="B1424" s="2" t="s">
        <v>3592</v>
      </c>
      <c r="C1424" s="2" t="s">
        <v>14329</v>
      </c>
    </row>
    <row r="1425" spans="1:3">
      <c r="A1425" s="2" t="s">
        <v>3593</v>
      </c>
      <c r="B1425" s="2" t="s">
        <v>3594</v>
      </c>
      <c r="C1425" s="2" t="s">
        <v>14330</v>
      </c>
    </row>
    <row r="1426" spans="1:3">
      <c r="A1426" s="2" t="s">
        <v>3595</v>
      </c>
      <c r="B1426" s="2" t="s">
        <v>3596</v>
      </c>
      <c r="C1426" s="2" t="s">
        <v>14331</v>
      </c>
    </row>
    <row r="1427" spans="1:3">
      <c r="A1427" s="2" t="s">
        <v>3595</v>
      </c>
      <c r="B1427" s="2" t="s">
        <v>3597</v>
      </c>
      <c r="C1427" s="2" t="s">
        <v>14332</v>
      </c>
    </row>
    <row r="1428" spans="1:3">
      <c r="A1428" s="2" t="s">
        <v>3598</v>
      </c>
      <c r="B1428" s="2" t="s">
        <v>3599</v>
      </c>
      <c r="C1428" s="2" t="s">
        <v>14333</v>
      </c>
    </row>
    <row r="1429" spans="1:3">
      <c r="A1429" s="2" t="s">
        <v>3598</v>
      </c>
      <c r="B1429" s="2" t="s">
        <v>3600</v>
      </c>
      <c r="C1429" s="2" t="s">
        <v>14334</v>
      </c>
    </row>
    <row r="1430" spans="1:3">
      <c r="A1430" s="2" t="s">
        <v>3601</v>
      </c>
      <c r="B1430" s="2" t="s">
        <v>3602</v>
      </c>
      <c r="C1430" s="2" t="s">
        <v>14335</v>
      </c>
    </row>
    <row r="1431" spans="1:3">
      <c r="A1431" s="2" t="s">
        <v>3601</v>
      </c>
      <c r="B1431" s="2" t="s">
        <v>3603</v>
      </c>
      <c r="C1431" s="2" t="s">
        <v>14336</v>
      </c>
    </row>
    <row r="1432" spans="1:3">
      <c r="A1432" s="2" t="s">
        <v>3604</v>
      </c>
      <c r="B1432" s="2" t="s">
        <v>3605</v>
      </c>
      <c r="C1432" s="2" t="s">
        <v>14337</v>
      </c>
    </row>
    <row r="1433" spans="1:3">
      <c r="A1433" s="2" t="s">
        <v>3604</v>
      </c>
      <c r="B1433" s="2" t="s">
        <v>3606</v>
      </c>
      <c r="C1433" s="2" t="s">
        <v>14338</v>
      </c>
    </row>
    <row r="1434" spans="1:3">
      <c r="A1434" s="2" t="s">
        <v>3607</v>
      </c>
      <c r="B1434" s="2" t="s">
        <v>3608</v>
      </c>
      <c r="C1434" s="2" t="s">
        <v>14339</v>
      </c>
    </row>
    <row r="1435" spans="1:3">
      <c r="A1435" s="2" t="s">
        <v>3607</v>
      </c>
      <c r="B1435" s="2" t="s">
        <v>3609</v>
      </c>
      <c r="C1435" s="2" t="s">
        <v>14340</v>
      </c>
    </row>
    <row r="1436" spans="1:3">
      <c r="A1436" s="2" t="s">
        <v>3610</v>
      </c>
      <c r="B1436" s="2" t="s">
        <v>3611</v>
      </c>
      <c r="C1436" s="2" t="s">
        <v>14341</v>
      </c>
    </row>
    <row r="1437" spans="1:3">
      <c r="A1437" s="2" t="s">
        <v>3610</v>
      </c>
      <c r="B1437" s="2" t="s">
        <v>3612</v>
      </c>
      <c r="C1437" s="2" t="s">
        <v>14342</v>
      </c>
    </row>
    <row r="1438" spans="1:3">
      <c r="A1438" s="2" t="s">
        <v>14343</v>
      </c>
      <c r="B1438" s="2" t="s">
        <v>14344</v>
      </c>
      <c r="C1438" s="2" t="s">
        <v>14345</v>
      </c>
    </row>
    <row r="1439" spans="1:3">
      <c r="A1439" s="2" t="s">
        <v>14343</v>
      </c>
      <c r="B1439" s="2" t="s">
        <v>14346</v>
      </c>
      <c r="C1439" s="2" t="s">
        <v>14347</v>
      </c>
    </row>
    <row r="1440" spans="1:3">
      <c r="A1440" s="2" t="s">
        <v>3613</v>
      </c>
      <c r="B1440" s="2" t="s">
        <v>3614</v>
      </c>
      <c r="C1440" s="2" t="s">
        <v>14348</v>
      </c>
    </row>
    <row r="1441" spans="1:3">
      <c r="A1441" s="2" t="s">
        <v>3613</v>
      </c>
      <c r="B1441" s="2" t="s">
        <v>3615</v>
      </c>
      <c r="C1441" s="2" t="s">
        <v>14349</v>
      </c>
    </row>
    <row r="1442" spans="1:3">
      <c r="A1442" s="2" t="s">
        <v>3616</v>
      </c>
      <c r="B1442" s="2" t="s">
        <v>3617</v>
      </c>
      <c r="C1442" s="2" t="s">
        <v>14350</v>
      </c>
    </row>
    <row r="1443" spans="1:3">
      <c r="A1443" s="2" t="s">
        <v>3616</v>
      </c>
      <c r="B1443" s="2" t="s">
        <v>3618</v>
      </c>
      <c r="C1443" s="2" t="s">
        <v>14351</v>
      </c>
    </row>
    <row r="1444" spans="1:3">
      <c r="A1444" s="2" t="s">
        <v>14352</v>
      </c>
      <c r="B1444" s="2" t="s">
        <v>14353</v>
      </c>
      <c r="C1444" s="2" t="s">
        <v>14354</v>
      </c>
    </row>
    <row r="1445" spans="1:3">
      <c r="A1445" s="2" t="s">
        <v>14352</v>
      </c>
      <c r="B1445" s="2" t="s">
        <v>14355</v>
      </c>
      <c r="C1445" s="2" t="s">
        <v>14356</v>
      </c>
    </row>
    <row r="1446" spans="1:3">
      <c r="A1446" s="2" t="s">
        <v>3619</v>
      </c>
      <c r="B1446" s="2" t="s">
        <v>3620</v>
      </c>
      <c r="C1446" s="2" t="s">
        <v>14357</v>
      </c>
    </row>
    <row r="1447" spans="1:3">
      <c r="A1447" s="2" t="s">
        <v>3619</v>
      </c>
      <c r="B1447" s="2" t="s">
        <v>3621</v>
      </c>
      <c r="C1447" s="2" t="s">
        <v>14358</v>
      </c>
    </row>
    <row r="1448" spans="1:3">
      <c r="A1448" s="2" t="s">
        <v>3622</v>
      </c>
      <c r="B1448" s="2" t="s">
        <v>3623</v>
      </c>
      <c r="C1448" s="2" t="s">
        <v>14359</v>
      </c>
    </row>
    <row r="1449" spans="1:3">
      <c r="A1449" s="2" t="s">
        <v>3622</v>
      </c>
      <c r="B1449" s="2" t="s">
        <v>3624</v>
      </c>
      <c r="C1449" s="2" t="s">
        <v>14360</v>
      </c>
    </row>
    <row r="1450" spans="1:3">
      <c r="A1450" s="2" t="s">
        <v>3625</v>
      </c>
      <c r="B1450" s="2" t="s">
        <v>3626</v>
      </c>
      <c r="C1450" s="2" t="s">
        <v>14361</v>
      </c>
    </row>
    <row r="1451" spans="1:3">
      <c r="A1451" s="2" t="s">
        <v>3625</v>
      </c>
      <c r="B1451" s="2" t="s">
        <v>3627</v>
      </c>
      <c r="C1451" s="2" t="s">
        <v>14362</v>
      </c>
    </row>
    <row r="1452" spans="1:3">
      <c r="A1452" s="2" t="s">
        <v>3628</v>
      </c>
      <c r="B1452" s="2" t="s">
        <v>3629</v>
      </c>
      <c r="C1452" s="2" t="s">
        <v>14363</v>
      </c>
    </row>
    <row r="1453" spans="1:3">
      <c r="A1453" s="2" t="s">
        <v>3628</v>
      </c>
      <c r="B1453" s="2" t="s">
        <v>3630</v>
      </c>
      <c r="C1453" s="2" t="s">
        <v>14364</v>
      </c>
    </row>
    <row r="1454" spans="1:3">
      <c r="A1454" s="2" t="s">
        <v>3631</v>
      </c>
      <c r="B1454" s="2" t="s">
        <v>3632</v>
      </c>
      <c r="C1454" s="2" t="s">
        <v>14365</v>
      </c>
    </row>
    <row r="1455" spans="1:3">
      <c r="A1455" s="2" t="s">
        <v>3631</v>
      </c>
      <c r="B1455" s="2" t="s">
        <v>3633</v>
      </c>
      <c r="C1455" s="2" t="s">
        <v>14366</v>
      </c>
    </row>
    <row r="1456" spans="1:3">
      <c r="A1456" s="2" t="s">
        <v>3634</v>
      </c>
      <c r="B1456" s="2" t="s">
        <v>3635</v>
      </c>
      <c r="C1456" s="2" t="s">
        <v>14367</v>
      </c>
    </row>
    <row r="1457" spans="1:3">
      <c r="A1457" s="2" t="s">
        <v>3634</v>
      </c>
      <c r="B1457" s="2" t="s">
        <v>3636</v>
      </c>
      <c r="C1457" s="2" t="s">
        <v>14368</v>
      </c>
    </row>
    <row r="1458" spans="1:3">
      <c r="A1458" s="2" t="s">
        <v>3637</v>
      </c>
      <c r="B1458" s="2" t="s">
        <v>3638</v>
      </c>
      <c r="C1458" s="2" t="s">
        <v>14369</v>
      </c>
    </row>
    <row r="1459" spans="1:3">
      <c r="A1459" s="2" t="s">
        <v>3637</v>
      </c>
      <c r="B1459" s="2" t="s">
        <v>3639</v>
      </c>
      <c r="C1459" s="2" t="s">
        <v>14370</v>
      </c>
    </row>
    <row r="1460" spans="1:3">
      <c r="A1460" s="2" t="s">
        <v>3640</v>
      </c>
      <c r="B1460" s="2" t="s">
        <v>3641</v>
      </c>
      <c r="C1460" s="2" t="s">
        <v>14371</v>
      </c>
    </row>
    <row r="1461" spans="1:3">
      <c r="A1461" s="2" t="s">
        <v>3640</v>
      </c>
      <c r="B1461" s="2" t="s">
        <v>3642</v>
      </c>
      <c r="C1461" s="2" t="s">
        <v>14372</v>
      </c>
    </row>
    <row r="1462" spans="1:3">
      <c r="A1462" s="2" t="s">
        <v>3643</v>
      </c>
      <c r="B1462" s="2" t="s">
        <v>3644</v>
      </c>
      <c r="C1462" s="2" t="s">
        <v>14373</v>
      </c>
    </row>
    <row r="1463" spans="1:3">
      <c r="A1463" s="2" t="s">
        <v>3643</v>
      </c>
      <c r="B1463" s="2" t="s">
        <v>3645</v>
      </c>
      <c r="C1463" s="2" t="s">
        <v>14374</v>
      </c>
    </row>
    <row r="1464" spans="1:3">
      <c r="A1464" s="2" t="s">
        <v>3646</v>
      </c>
      <c r="B1464" s="2" t="s">
        <v>3647</v>
      </c>
      <c r="C1464" s="2" t="s">
        <v>14375</v>
      </c>
    </row>
    <row r="1465" spans="1:3">
      <c r="A1465" s="2" t="s">
        <v>3646</v>
      </c>
      <c r="B1465" s="2" t="s">
        <v>3648</v>
      </c>
      <c r="C1465" s="2" t="s">
        <v>14376</v>
      </c>
    </row>
    <row r="1466" spans="1:3">
      <c r="A1466" s="2" t="s">
        <v>3649</v>
      </c>
      <c r="B1466" s="2" t="s">
        <v>3650</v>
      </c>
      <c r="C1466" s="2" t="s">
        <v>14377</v>
      </c>
    </row>
    <row r="1467" spans="1:3">
      <c r="A1467" s="2" t="s">
        <v>3649</v>
      </c>
      <c r="B1467" s="2" t="s">
        <v>3651</v>
      </c>
      <c r="C1467" s="2" t="s">
        <v>14378</v>
      </c>
    </row>
    <row r="1468" spans="1:3">
      <c r="A1468" s="2" t="s">
        <v>3652</v>
      </c>
      <c r="B1468" s="2" t="s">
        <v>3653</v>
      </c>
      <c r="C1468" s="2" t="s">
        <v>14379</v>
      </c>
    </row>
    <row r="1469" spans="1:3">
      <c r="A1469" s="2" t="s">
        <v>3652</v>
      </c>
      <c r="B1469" s="2" t="s">
        <v>3654</v>
      </c>
      <c r="C1469" s="2" t="s">
        <v>14380</v>
      </c>
    </row>
    <row r="1470" spans="1:3">
      <c r="A1470" s="2" t="s">
        <v>3655</v>
      </c>
      <c r="B1470" s="2" t="s">
        <v>3656</v>
      </c>
      <c r="C1470" s="2" t="s">
        <v>14381</v>
      </c>
    </row>
    <row r="1471" spans="1:3">
      <c r="A1471" s="2" t="s">
        <v>3655</v>
      </c>
      <c r="B1471" s="2" t="s">
        <v>3657</v>
      </c>
      <c r="C1471" s="2" t="s">
        <v>14382</v>
      </c>
    </row>
    <row r="1472" spans="1:3">
      <c r="A1472" s="2" t="s">
        <v>3658</v>
      </c>
      <c r="B1472" s="2" t="s">
        <v>3659</v>
      </c>
      <c r="C1472" s="2" t="s">
        <v>14383</v>
      </c>
    </row>
    <row r="1473" spans="1:3">
      <c r="A1473" s="2" t="s">
        <v>3658</v>
      </c>
      <c r="B1473" s="2" t="s">
        <v>3660</v>
      </c>
      <c r="C1473" s="2" t="s">
        <v>14384</v>
      </c>
    </row>
    <row r="1474" spans="1:3">
      <c r="A1474" s="2" t="s">
        <v>3661</v>
      </c>
      <c r="B1474" s="2" t="s">
        <v>3662</v>
      </c>
      <c r="C1474" s="2" t="s">
        <v>14385</v>
      </c>
    </row>
    <row r="1475" spans="1:3">
      <c r="A1475" s="2" t="s">
        <v>3661</v>
      </c>
      <c r="B1475" s="2" t="s">
        <v>3663</v>
      </c>
      <c r="C1475" s="2" t="s">
        <v>14386</v>
      </c>
    </row>
    <row r="1476" spans="1:3">
      <c r="A1476" s="2" t="s">
        <v>3664</v>
      </c>
      <c r="B1476" s="2" t="s">
        <v>3665</v>
      </c>
      <c r="C1476" s="2" t="s">
        <v>14387</v>
      </c>
    </row>
    <row r="1477" spans="1:3">
      <c r="A1477" s="2" t="s">
        <v>3664</v>
      </c>
      <c r="B1477" s="2" t="s">
        <v>3666</v>
      </c>
      <c r="C1477" s="2" t="s">
        <v>14388</v>
      </c>
    </row>
    <row r="1478" spans="1:3">
      <c r="A1478" s="2" t="s">
        <v>3667</v>
      </c>
      <c r="B1478" s="2" t="s">
        <v>3668</v>
      </c>
      <c r="C1478" s="2" t="s">
        <v>14389</v>
      </c>
    </row>
    <row r="1479" spans="1:3">
      <c r="A1479" s="2" t="s">
        <v>3667</v>
      </c>
      <c r="B1479" s="2" t="s">
        <v>3669</v>
      </c>
      <c r="C1479" s="2" t="s">
        <v>14390</v>
      </c>
    </row>
    <row r="1480" spans="1:3">
      <c r="A1480" s="2" t="s">
        <v>3670</v>
      </c>
      <c r="B1480" s="2" t="s">
        <v>3671</v>
      </c>
      <c r="C1480" s="2" t="s">
        <v>14391</v>
      </c>
    </row>
    <row r="1481" spans="1:3">
      <c r="A1481" s="2" t="s">
        <v>3670</v>
      </c>
      <c r="B1481" s="2" t="s">
        <v>3672</v>
      </c>
      <c r="C1481" s="2" t="s">
        <v>14392</v>
      </c>
    </row>
    <row r="1482" spans="1:3">
      <c r="A1482" s="2" t="s">
        <v>3673</v>
      </c>
      <c r="B1482" s="2" t="s">
        <v>3674</v>
      </c>
      <c r="C1482" s="2" t="s">
        <v>14393</v>
      </c>
    </row>
    <row r="1483" spans="1:3">
      <c r="A1483" s="2" t="s">
        <v>3673</v>
      </c>
      <c r="B1483" s="2" t="s">
        <v>3675</v>
      </c>
      <c r="C1483" s="2" t="s">
        <v>14394</v>
      </c>
    </row>
    <row r="1484" spans="1:3">
      <c r="A1484" s="2" t="s">
        <v>3676</v>
      </c>
      <c r="B1484" s="2" t="s">
        <v>3677</v>
      </c>
      <c r="C1484" s="2" t="s">
        <v>14395</v>
      </c>
    </row>
    <row r="1485" spans="1:3">
      <c r="A1485" s="2" t="s">
        <v>3676</v>
      </c>
      <c r="B1485" s="2" t="s">
        <v>3677</v>
      </c>
      <c r="C1485" s="2" t="s">
        <v>14395</v>
      </c>
    </row>
    <row r="1486" spans="1:3">
      <c r="A1486" s="2" t="s">
        <v>3678</v>
      </c>
      <c r="B1486" s="2" t="s">
        <v>3679</v>
      </c>
      <c r="C1486" s="2" t="s">
        <v>14396</v>
      </c>
    </row>
    <row r="1487" spans="1:3">
      <c r="A1487" s="2" t="s">
        <v>3678</v>
      </c>
      <c r="B1487" s="2" t="s">
        <v>3680</v>
      </c>
      <c r="C1487" s="2" t="s">
        <v>14397</v>
      </c>
    </row>
    <row r="1488" spans="1:3">
      <c r="A1488" s="2" t="s">
        <v>3681</v>
      </c>
      <c r="B1488" s="2" t="s">
        <v>3682</v>
      </c>
      <c r="C1488" s="2" t="s">
        <v>14398</v>
      </c>
    </row>
    <row r="1489" spans="1:3">
      <c r="A1489" s="2" t="s">
        <v>3681</v>
      </c>
      <c r="B1489" s="2" t="s">
        <v>3683</v>
      </c>
      <c r="C1489" s="2" t="s">
        <v>14399</v>
      </c>
    </row>
    <row r="1490" spans="1:3">
      <c r="A1490" s="2" t="s">
        <v>3684</v>
      </c>
      <c r="B1490" s="2" t="s">
        <v>3685</v>
      </c>
      <c r="C1490" s="2" t="s">
        <v>14400</v>
      </c>
    </row>
    <row r="1491" spans="1:3">
      <c r="A1491" s="2" t="s">
        <v>3686</v>
      </c>
      <c r="B1491" s="2" t="s">
        <v>2271</v>
      </c>
      <c r="C1491" s="2" t="s">
        <v>14401</v>
      </c>
    </row>
    <row r="1492" spans="1:3">
      <c r="A1492" s="2" t="s">
        <v>3687</v>
      </c>
      <c r="B1492" s="2" t="s">
        <v>3688</v>
      </c>
      <c r="C1492" s="2" t="s">
        <v>14402</v>
      </c>
    </row>
    <row r="1493" spans="1:3">
      <c r="A1493" s="2" t="s">
        <v>3689</v>
      </c>
      <c r="B1493" s="2" t="s">
        <v>3690</v>
      </c>
      <c r="C1493" s="2" t="s">
        <v>14403</v>
      </c>
    </row>
    <row r="1494" spans="1:3">
      <c r="A1494" s="2" t="s">
        <v>3691</v>
      </c>
      <c r="B1494" s="2" t="s">
        <v>3692</v>
      </c>
      <c r="C1494" s="2" t="s">
        <v>14404</v>
      </c>
    </row>
    <row r="1495" spans="1:3">
      <c r="A1495" s="2" t="s">
        <v>3693</v>
      </c>
      <c r="B1495" s="2" t="s">
        <v>3694</v>
      </c>
      <c r="C1495" s="2" t="s">
        <v>14405</v>
      </c>
    </row>
    <row r="1496" spans="1:3">
      <c r="A1496" s="2" t="s">
        <v>3695</v>
      </c>
      <c r="B1496" s="2" t="s">
        <v>3696</v>
      </c>
      <c r="C1496" s="2" t="s">
        <v>14406</v>
      </c>
    </row>
    <row r="1497" spans="1:3">
      <c r="A1497" s="2" t="s">
        <v>3697</v>
      </c>
      <c r="B1497" s="2" t="s">
        <v>3698</v>
      </c>
      <c r="C1497" s="2" t="s">
        <v>14407</v>
      </c>
    </row>
    <row r="1498" spans="1:3">
      <c r="A1498" s="2" t="s">
        <v>3699</v>
      </c>
      <c r="B1498" s="2" t="s">
        <v>3700</v>
      </c>
      <c r="C1498" s="2" t="s">
        <v>14408</v>
      </c>
    </row>
    <row r="1499" spans="1:3">
      <c r="A1499" s="2" t="s">
        <v>3701</v>
      </c>
      <c r="B1499" s="2" t="s">
        <v>3702</v>
      </c>
      <c r="C1499" s="2" t="s">
        <v>14409</v>
      </c>
    </row>
    <row r="1500" spans="1:3">
      <c r="A1500" s="2" t="s">
        <v>3703</v>
      </c>
      <c r="B1500" s="2" t="s">
        <v>3704</v>
      </c>
      <c r="C1500" s="2" t="s">
        <v>14410</v>
      </c>
    </row>
    <row r="1501" spans="1:3">
      <c r="A1501" s="2" t="s">
        <v>3705</v>
      </c>
      <c r="B1501" s="2" t="s">
        <v>3706</v>
      </c>
      <c r="C1501" s="2" t="s">
        <v>14411</v>
      </c>
    </row>
    <row r="1502" spans="1:3">
      <c r="A1502" s="2" t="s">
        <v>3707</v>
      </c>
      <c r="B1502" s="2" t="s">
        <v>3708</v>
      </c>
      <c r="C1502" s="2" t="s">
        <v>14412</v>
      </c>
    </row>
    <row r="1503" spans="1:3">
      <c r="A1503" s="2" t="s">
        <v>3709</v>
      </c>
      <c r="B1503" s="2" t="s">
        <v>3710</v>
      </c>
      <c r="C1503" s="2" t="s">
        <v>14413</v>
      </c>
    </row>
    <row r="1504" spans="1:3">
      <c r="A1504" s="2" t="s">
        <v>3711</v>
      </c>
      <c r="B1504" s="2" t="s">
        <v>3712</v>
      </c>
      <c r="C1504" s="2" t="s">
        <v>14414</v>
      </c>
    </row>
    <row r="1505" spans="1:3">
      <c r="A1505" s="2" t="s">
        <v>3713</v>
      </c>
      <c r="B1505" s="2" t="s">
        <v>3714</v>
      </c>
      <c r="C1505" s="2" t="s">
        <v>14415</v>
      </c>
    </row>
    <row r="1506" spans="1:3">
      <c r="A1506" s="2" t="s">
        <v>3715</v>
      </c>
      <c r="B1506" s="2" t="s">
        <v>3716</v>
      </c>
      <c r="C1506" s="2" t="s">
        <v>14416</v>
      </c>
    </row>
    <row r="1507" spans="1:3">
      <c r="A1507" s="2" t="s">
        <v>3717</v>
      </c>
      <c r="B1507" s="2" t="s">
        <v>3718</v>
      </c>
      <c r="C1507" s="2" t="s">
        <v>14417</v>
      </c>
    </row>
    <row r="1508" spans="1:3">
      <c r="A1508" s="2" t="s">
        <v>3719</v>
      </c>
      <c r="B1508" s="2" t="s">
        <v>3720</v>
      </c>
      <c r="C1508" s="2" t="s">
        <v>14418</v>
      </c>
    </row>
    <row r="1509" spans="1:3">
      <c r="A1509" s="2" t="s">
        <v>3721</v>
      </c>
      <c r="B1509" s="2" t="s">
        <v>3722</v>
      </c>
      <c r="C1509" s="2" t="s">
        <v>14419</v>
      </c>
    </row>
    <row r="1510" spans="1:3">
      <c r="A1510" s="2" t="s">
        <v>3723</v>
      </c>
      <c r="B1510" s="2" t="s">
        <v>3724</v>
      </c>
      <c r="C1510" s="2" t="s">
        <v>14420</v>
      </c>
    </row>
    <row r="1511" spans="1:3">
      <c r="A1511" s="2" t="s">
        <v>3725</v>
      </c>
      <c r="B1511" s="2" t="s">
        <v>3726</v>
      </c>
      <c r="C1511" s="2" t="s">
        <v>14421</v>
      </c>
    </row>
    <row r="1512" spans="1:3">
      <c r="A1512" s="2" t="s">
        <v>3727</v>
      </c>
      <c r="B1512" s="2" t="s">
        <v>3728</v>
      </c>
      <c r="C1512" s="2" t="s">
        <v>14422</v>
      </c>
    </row>
    <row r="1513" spans="1:3">
      <c r="A1513" s="2" t="s">
        <v>3729</v>
      </c>
      <c r="B1513" s="2" t="s">
        <v>3730</v>
      </c>
      <c r="C1513" s="2" t="s">
        <v>14423</v>
      </c>
    </row>
    <row r="1514" spans="1:3">
      <c r="A1514" s="2" t="s">
        <v>3731</v>
      </c>
      <c r="B1514" s="2" t="s">
        <v>3732</v>
      </c>
      <c r="C1514" s="2" t="s">
        <v>14424</v>
      </c>
    </row>
    <row r="1515" spans="1:3">
      <c r="A1515" s="2" t="s">
        <v>3733</v>
      </c>
      <c r="B1515" s="2" t="s">
        <v>3734</v>
      </c>
      <c r="C1515" s="2" t="s">
        <v>14425</v>
      </c>
    </row>
    <row r="1516" spans="1:3">
      <c r="A1516" s="2" t="s">
        <v>3735</v>
      </c>
      <c r="B1516" s="2" t="s">
        <v>3736</v>
      </c>
      <c r="C1516" s="2" t="s">
        <v>14426</v>
      </c>
    </row>
    <row r="1517" spans="1:3">
      <c r="A1517" s="2" t="s">
        <v>3737</v>
      </c>
      <c r="B1517" s="2" t="s">
        <v>3738</v>
      </c>
      <c r="C1517" s="2" t="s">
        <v>14427</v>
      </c>
    </row>
    <row r="1518" spans="1:3">
      <c r="A1518" s="2" t="s">
        <v>3739</v>
      </c>
      <c r="B1518" s="2" t="s">
        <v>3740</v>
      </c>
      <c r="C1518" s="2" t="s">
        <v>14428</v>
      </c>
    </row>
    <row r="1519" spans="1:3">
      <c r="A1519" s="2" t="s">
        <v>3741</v>
      </c>
      <c r="B1519" s="2" t="s">
        <v>3742</v>
      </c>
      <c r="C1519" s="2" t="s">
        <v>14429</v>
      </c>
    </row>
    <row r="1520" spans="1:3">
      <c r="A1520" s="2" t="s">
        <v>3743</v>
      </c>
      <c r="B1520" s="2" t="s">
        <v>3744</v>
      </c>
      <c r="C1520" s="2" t="s">
        <v>14430</v>
      </c>
    </row>
    <row r="1521" spans="1:3">
      <c r="A1521" s="2" t="s">
        <v>3745</v>
      </c>
      <c r="B1521" s="2" t="s">
        <v>3746</v>
      </c>
      <c r="C1521" s="2" t="s">
        <v>14431</v>
      </c>
    </row>
    <row r="1522" spans="1:3">
      <c r="A1522" s="2" t="s">
        <v>3747</v>
      </c>
      <c r="B1522" s="2" t="s">
        <v>3748</v>
      </c>
      <c r="C1522" s="2" t="s">
        <v>14432</v>
      </c>
    </row>
    <row r="1523" spans="1:3">
      <c r="A1523" s="2" t="s">
        <v>3749</v>
      </c>
      <c r="B1523" s="2" t="s">
        <v>3750</v>
      </c>
      <c r="C1523" s="2" t="s">
        <v>14433</v>
      </c>
    </row>
    <row r="1524" spans="1:3">
      <c r="A1524" s="2" t="s">
        <v>3751</v>
      </c>
      <c r="B1524" s="2" t="s">
        <v>3752</v>
      </c>
      <c r="C1524" s="2" t="s">
        <v>14434</v>
      </c>
    </row>
    <row r="1525" spans="1:3">
      <c r="A1525" s="2" t="s">
        <v>3753</v>
      </c>
      <c r="B1525" s="2" t="s">
        <v>3754</v>
      </c>
      <c r="C1525" s="2" t="s">
        <v>14435</v>
      </c>
    </row>
    <row r="1526" spans="1:3">
      <c r="A1526" s="2" t="s">
        <v>14436</v>
      </c>
      <c r="B1526" s="2" t="s">
        <v>14437</v>
      </c>
      <c r="C1526" s="2" t="s">
        <v>14438</v>
      </c>
    </row>
    <row r="1527" spans="1:3">
      <c r="A1527" s="2" t="s">
        <v>3755</v>
      </c>
      <c r="B1527" s="2" t="s">
        <v>3756</v>
      </c>
      <c r="C1527" s="2" t="s">
        <v>14439</v>
      </c>
    </row>
    <row r="1528" spans="1:3">
      <c r="A1528" s="2" t="s">
        <v>3757</v>
      </c>
      <c r="B1528" s="2" t="s">
        <v>3758</v>
      </c>
      <c r="C1528" s="2" t="s">
        <v>14440</v>
      </c>
    </row>
    <row r="1529" spans="1:3">
      <c r="A1529" s="2" t="s">
        <v>3759</v>
      </c>
      <c r="B1529" s="2" t="s">
        <v>3760</v>
      </c>
      <c r="C1529" s="2" t="s">
        <v>14441</v>
      </c>
    </row>
    <row r="1530" spans="1:3">
      <c r="A1530" s="2" t="s">
        <v>3761</v>
      </c>
      <c r="B1530" s="2" t="s">
        <v>2529</v>
      </c>
      <c r="C1530" s="2" t="s">
        <v>14442</v>
      </c>
    </row>
    <row r="1531" spans="1:3">
      <c r="A1531" s="2" t="s">
        <v>3762</v>
      </c>
      <c r="B1531" s="2" t="s">
        <v>3763</v>
      </c>
      <c r="C1531" s="2" t="s">
        <v>14443</v>
      </c>
    </row>
    <row r="1532" spans="1:3">
      <c r="A1532" s="2" t="s">
        <v>3764</v>
      </c>
      <c r="B1532" s="2" t="s">
        <v>3765</v>
      </c>
      <c r="C1532" s="2" t="s">
        <v>14444</v>
      </c>
    </row>
    <row r="1533" spans="1:3">
      <c r="A1533" s="2" t="s">
        <v>3766</v>
      </c>
      <c r="B1533" s="2" t="s">
        <v>3767</v>
      </c>
      <c r="C1533" s="2" t="s">
        <v>14445</v>
      </c>
    </row>
    <row r="1534" spans="1:3">
      <c r="A1534" s="2" t="s">
        <v>3768</v>
      </c>
      <c r="B1534" s="2" t="s">
        <v>3769</v>
      </c>
      <c r="C1534" s="2" t="s">
        <v>14446</v>
      </c>
    </row>
    <row r="1535" spans="1:3">
      <c r="A1535" s="2" t="s">
        <v>3770</v>
      </c>
      <c r="B1535" s="2" t="s">
        <v>3771</v>
      </c>
      <c r="C1535" s="2" t="s">
        <v>14447</v>
      </c>
    </row>
    <row r="1536" spans="1:3">
      <c r="A1536" s="2" t="s">
        <v>3772</v>
      </c>
      <c r="B1536" s="2" t="s">
        <v>3773</v>
      </c>
      <c r="C1536" s="2" t="s">
        <v>14448</v>
      </c>
    </row>
    <row r="1537" spans="1:3">
      <c r="A1537" s="2" t="s">
        <v>3774</v>
      </c>
      <c r="B1537" s="2" t="s">
        <v>3775</v>
      </c>
      <c r="C1537" s="2" t="s">
        <v>14449</v>
      </c>
    </row>
    <row r="1538" spans="1:3">
      <c r="A1538" s="2" t="s">
        <v>3776</v>
      </c>
      <c r="B1538" s="2" t="s">
        <v>3777</v>
      </c>
      <c r="C1538" s="2" t="s">
        <v>14450</v>
      </c>
    </row>
    <row r="1539" spans="1:3">
      <c r="A1539" s="2" t="s">
        <v>3778</v>
      </c>
      <c r="B1539" s="2" t="s">
        <v>3779</v>
      </c>
      <c r="C1539" s="2" t="s">
        <v>14451</v>
      </c>
    </row>
    <row r="1540" spans="1:3">
      <c r="A1540" s="2" t="s">
        <v>3780</v>
      </c>
      <c r="B1540" s="2" t="s">
        <v>3781</v>
      </c>
      <c r="C1540" s="2" t="s">
        <v>14452</v>
      </c>
    </row>
    <row r="1541" spans="1:3">
      <c r="A1541" s="2" t="s">
        <v>3782</v>
      </c>
      <c r="B1541" s="2" t="s">
        <v>3783</v>
      </c>
      <c r="C1541" s="2" t="s">
        <v>14453</v>
      </c>
    </row>
    <row r="1542" spans="1:3">
      <c r="A1542" s="2" t="s">
        <v>3784</v>
      </c>
      <c r="B1542" s="2" t="s">
        <v>3785</v>
      </c>
      <c r="C1542" s="2" t="s">
        <v>14454</v>
      </c>
    </row>
    <row r="1543" spans="1:3">
      <c r="A1543" s="2" t="s">
        <v>3786</v>
      </c>
      <c r="B1543" s="2" t="s">
        <v>3787</v>
      </c>
      <c r="C1543" s="2" t="s">
        <v>14455</v>
      </c>
    </row>
    <row r="1544" spans="1:3">
      <c r="A1544" s="2" t="s">
        <v>3788</v>
      </c>
      <c r="B1544" s="2" t="s">
        <v>3789</v>
      </c>
      <c r="C1544" s="2" t="s">
        <v>14456</v>
      </c>
    </row>
    <row r="1545" spans="1:3">
      <c r="A1545" s="2" t="s">
        <v>3790</v>
      </c>
      <c r="B1545" s="2" t="s">
        <v>3791</v>
      </c>
      <c r="C1545" s="2" t="s">
        <v>14457</v>
      </c>
    </row>
    <row r="1546" spans="1:3">
      <c r="A1546" s="2" t="s">
        <v>3792</v>
      </c>
      <c r="B1546" s="2" t="s">
        <v>3793</v>
      </c>
      <c r="C1546" s="2" t="s">
        <v>14458</v>
      </c>
    </row>
    <row r="1547" spans="1:3">
      <c r="A1547" s="2" t="s">
        <v>3794</v>
      </c>
      <c r="B1547" s="2" t="s">
        <v>3795</v>
      </c>
      <c r="C1547" s="2" t="s">
        <v>14459</v>
      </c>
    </row>
    <row r="1548" spans="1:3">
      <c r="A1548" s="2" t="s">
        <v>3796</v>
      </c>
      <c r="B1548" s="2" t="s">
        <v>3797</v>
      </c>
      <c r="C1548" s="2" t="s">
        <v>14460</v>
      </c>
    </row>
    <row r="1549" spans="1:3">
      <c r="A1549" s="2" t="s">
        <v>3798</v>
      </c>
      <c r="B1549" s="2" t="s">
        <v>3799</v>
      </c>
      <c r="C1549" s="2" t="s">
        <v>14461</v>
      </c>
    </row>
    <row r="1550" spans="1:3">
      <c r="A1550" s="2" t="s">
        <v>3800</v>
      </c>
      <c r="B1550" s="2" t="s">
        <v>3801</v>
      </c>
      <c r="C1550" s="2" t="s">
        <v>14462</v>
      </c>
    </row>
    <row r="1551" spans="1:3">
      <c r="A1551" s="2" t="s">
        <v>3802</v>
      </c>
      <c r="B1551" s="2" t="s">
        <v>3803</v>
      </c>
      <c r="C1551" s="2" t="s">
        <v>14463</v>
      </c>
    </row>
    <row r="1552" spans="1:3">
      <c r="A1552" s="2" t="s">
        <v>3804</v>
      </c>
      <c r="B1552" s="2" t="s">
        <v>3805</v>
      </c>
      <c r="C1552" s="2" t="s">
        <v>14464</v>
      </c>
    </row>
    <row r="1553" spans="1:3">
      <c r="A1553" s="2" t="s">
        <v>3806</v>
      </c>
      <c r="B1553" s="2" t="s">
        <v>3807</v>
      </c>
      <c r="C1553" s="2" t="s">
        <v>14465</v>
      </c>
    </row>
    <row r="1554" spans="1:3">
      <c r="A1554" s="2" t="s">
        <v>3808</v>
      </c>
      <c r="B1554" s="2" t="s">
        <v>3809</v>
      </c>
      <c r="C1554" s="2" t="s">
        <v>14466</v>
      </c>
    </row>
    <row r="1555" spans="1:3">
      <c r="A1555" s="2" t="s">
        <v>3810</v>
      </c>
      <c r="B1555" s="2" t="s">
        <v>3811</v>
      </c>
      <c r="C1555" s="2" t="s">
        <v>14467</v>
      </c>
    </row>
    <row r="1556" spans="1:3">
      <c r="A1556" s="2" t="s">
        <v>3816</v>
      </c>
      <c r="B1556" s="2" t="s">
        <v>3817</v>
      </c>
      <c r="C1556" s="2" t="s">
        <v>14468</v>
      </c>
    </row>
    <row r="1557" spans="1:3">
      <c r="A1557" s="2" t="s">
        <v>14469</v>
      </c>
      <c r="B1557" s="2" t="s">
        <v>14470</v>
      </c>
      <c r="C1557" s="2" t="s">
        <v>14471</v>
      </c>
    </row>
    <row r="1558" spans="1:3">
      <c r="A1558" s="2" t="s">
        <v>3812</v>
      </c>
      <c r="B1558" s="2" t="s">
        <v>3813</v>
      </c>
      <c r="C1558" s="2" t="s">
        <v>14472</v>
      </c>
    </row>
    <row r="1559" spans="1:3">
      <c r="A1559" s="2" t="s">
        <v>3814</v>
      </c>
      <c r="B1559" s="2" t="s">
        <v>3815</v>
      </c>
      <c r="C1559" s="2" t="s">
        <v>14473</v>
      </c>
    </row>
    <row r="1560" spans="1:3">
      <c r="A1560" s="2" t="s">
        <v>3818</v>
      </c>
      <c r="B1560" s="2" t="s">
        <v>3819</v>
      </c>
      <c r="C1560" s="2" t="s">
        <v>14474</v>
      </c>
    </row>
    <row r="1561" spans="1:3">
      <c r="A1561" s="2" t="s">
        <v>3820</v>
      </c>
      <c r="B1561" s="2" t="s">
        <v>3821</v>
      </c>
      <c r="C1561" s="2" t="s">
        <v>14475</v>
      </c>
    </row>
    <row r="1562" spans="1:3">
      <c r="A1562" s="2" t="s">
        <v>3822</v>
      </c>
      <c r="B1562" s="2" t="s">
        <v>1919</v>
      </c>
      <c r="C1562" s="2" t="s">
        <v>14476</v>
      </c>
    </row>
    <row r="1563" spans="1:3">
      <c r="A1563" s="2" t="s">
        <v>3823</v>
      </c>
      <c r="B1563" s="2" t="s">
        <v>3824</v>
      </c>
      <c r="C1563" s="2" t="s">
        <v>14477</v>
      </c>
    </row>
    <row r="1564" spans="1:3">
      <c r="A1564" s="2" t="s">
        <v>3825</v>
      </c>
      <c r="B1564" s="2" t="s">
        <v>3826</v>
      </c>
      <c r="C1564" s="2" t="s">
        <v>14478</v>
      </c>
    </row>
    <row r="1565" spans="1:3">
      <c r="A1565" s="2" t="s">
        <v>3827</v>
      </c>
      <c r="B1565" s="2" t="s">
        <v>3828</v>
      </c>
      <c r="C1565" s="2" t="s">
        <v>14479</v>
      </c>
    </row>
    <row r="1566" spans="1:3">
      <c r="A1566" s="2" t="s">
        <v>3829</v>
      </c>
      <c r="B1566" s="2" t="s">
        <v>3830</v>
      </c>
      <c r="C1566" s="2" t="s">
        <v>14480</v>
      </c>
    </row>
    <row r="1567" spans="1:3">
      <c r="A1567" s="2" t="s">
        <v>3832</v>
      </c>
      <c r="B1567" s="2" t="s">
        <v>3833</v>
      </c>
      <c r="C1567" s="2" t="s">
        <v>14481</v>
      </c>
    </row>
    <row r="1568" spans="1:3">
      <c r="A1568" s="2" t="s">
        <v>3834</v>
      </c>
      <c r="B1568" s="2" t="s">
        <v>3835</v>
      </c>
      <c r="C1568" s="2" t="s">
        <v>14482</v>
      </c>
    </row>
    <row r="1569" spans="1:3">
      <c r="A1569" s="2" t="s">
        <v>3836</v>
      </c>
      <c r="B1569" s="2" t="s">
        <v>3837</v>
      </c>
      <c r="C1569" s="2" t="s">
        <v>14483</v>
      </c>
    </row>
    <row r="1570" spans="1:3">
      <c r="A1570" s="2" t="s">
        <v>3838</v>
      </c>
      <c r="B1570" s="2" t="s">
        <v>3839</v>
      </c>
      <c r="C1570" s="2" t="s">
        <v>14484</v>
      </c>
    </row>
    <row r="1571" spans="1:3">
      <c r="A1571" s="2" t="s">
        <v>3840</v>
      </c>
      <c r="B1571" s="2" t="s">
        <v>3841</v>
      </c>
      <c r="C1571" s="2" t="s">
        <v>14485</v>
      </c>
    </row>
    <row r="1572" spans="1:3">
      <c r="A1572" s="2" t="s">
        <v>3842</v>
      </c>
      <c r="B1572" s="2" t="s">
        <v>3843</v>
      </c>
      <c r="C1572" s="2" t="s">
        <v>14486</v>
      </c>
    </row>
    <row r="1573" spans="1:3">
      <c r="A1573" s="2" t="s">
        <v>3844</v>
      </c>
      <c r="B1573" s="2" t="s">
        <v>3845</v>
      </c>
      <c r="C1573" s="2" t="s">
        <v>14487</v>
      </c>
    </row>
    <row r="1574" spans="1:3">
      <c r="A1574" s="2" t="s">
        <v>14488</v>
      </c>
      <c r="B1574" s="2" t="s">
        <v>3831</v>
      </c>
      <c r="C1574" s="2" t="s">
        <v>14489</v>
      </c>
    </row>
    <row r="1575" spans="1:3">
      <c r="A1575" s="2" t="s">
        <v>3846</v>
      </c>
      <c r="B1575" s="2" t="s">
        <v>3847</v>
      </c>
      <c r="C1575" s="2" t="s">
        <v>14490</v>
      </c>
    </row>
    <row r="1576" spans="1:3">
      <c r="A1576" s="2" t="s">
        <v>3848</v>
      </c>
      <c r="B1576" s="2" t="s">
        <v>3849</v>
      </c>
      <c r="C1576" s="2" t="s">
        <v>14491</v>
      </c>
    </row>
    <row r="1577" spans="1:3">
      <c r="A1577" s="2" t="s">
        <v>3850</v>
      </c>
      <c r="B1577" s="2" t="s">
        <v>3851</v>
      </c>
      <c r="C1577" s="2" t="s">
        <v>14492</v>
      </c>
    </row>
    <row r="1578" spans="1:3">
      <c r="A1578" s="2" t="s">
        <v>3852</v>
      </c>
      <c r="B1578" s="2" t="s">
        <v>3853</v>
      </c>
      <c r="C1578" s="2" t="s">
        <v>14493</v>
      </c>
    </row>
    <row r="1579" spans="1:3">
      <c r="A1579" s="2" t="s">
        <v>3854</v>
      </c>
      <c r="B1579" s="2" t="s">
        <v>3855</v>
      </c>
      <c r="C1579" s="2" t="s">
        <v>14494</v>
      </c>
    </row>
    <row r="1580" spans="1:3">
      <c r="A1580" s="2" t="s">
        <v>3856</v>
      </c>
      <c r="B1580" s="2" t="s">
        <v>3857</v>
      </c>
      <c r="C1580" s="2" t="s">
        <v>14495</v>
      </c>
    </row>
    <row r="1581" spans="1:3">
      <c r="A1581" s="2" t="s">
        <v>3858</v>
      </c>
      <c r="B1581" s="2" t="s">
        <v>3859</v>
      </c>
      <c r="C1581" s="2" t="s">
        <v>14496</v>
      </c>
    </row>
    <row r="1582" spans="1:3">
      <c r="A1582" s="2" t="s">
        <v>3860</v>
      </c>
      <c r="B1582" s="2" t="s">
        <v>3861</v>
      </c>
      <c r="C1582" s="2" t="s">
        <v>14497</v>
      </c>
    </row>
    <row r="1583" spans="1:3">
      <c r="A1583" s="2" t="s">
        <v>3862</v>
      </c>
      <c r="B1583" s="2" t="s">
        <v>3863</v>
      </c>
      <c r="C1583" s="2" t="s">
        <v>14498</v>
      </c>
    </row>
    <row r="1584" spans="1:3">
      <c r="A1584" s="2" t="s">
        <v>3864</v>
      </c>
      <c r="B1584" s="2" t="s">
        <v>3865</v>
      </c>
      <c r="C1584" s="2" t="s">
        <v>14499</v>
      </c>
    </row>
    <row r="1585" spans="1:3">
      <c r="A1585" s="2" t="s">
        <v>3866</v>
      </c>
      <c r="B1585" s="2" t="s">
        <v>3867</v>
      </c>
      <c r="C1585" s="2" t="s">
        <v>14500</v>
      </c>
    </row>
    <row r="1586" spans="1:3">
      <c r="A1586" s="2" t="s">
        <v>3868</v>
      </c>
      <c r="B1586" s="2" t="s">
        <v>3869</v>
      </c>
      <c r="C1586" s="2" t="s">
        <v>14501</v>
      </c>
    </row>
    <row r="1587" spans="1:3">
      <c r="A1587" s="2" t="s">
        <v>3870</v>
      </c>
      <c r="B1587" s="2" t="s">
        <v>3871</v>
      </c>
      <c r="C1587" s="2" t="s">
        <v>14502</v>
      </c>
    </row>
    <row r="1588" spans="1:3">
      <c r="A1588" s="2" t="s">
        <v>3872</v>
      </c>
      <c r="B1588" s="2" t="s">
        <v>3873</v>
      </c>
      <c r="C1588" s="2" t="s">
        <v>14503</v>
      </c>
    </row>
    <row r="1589" spans="1:3">
      <c r="A1589" s="2" t="s">
        <v>3874</v>
      </c>
      <c r="B1589" s="2" t="s">
        <v>3875</v>
      </c>
      <c r="C1589" s="2" t="s">
        <v>14504</v>
      </c>
    </row>
    <row r="1590" spans="1:3">
      <c r="A1590" s="2" t="s">
        <v>3876</v>
      </c>
      <c r="B1590" s="2" t="s">
        <v>3877</v>
      </c>
      <c r="C1590" s="2" t="s">
        <v>14505</v>
      </c>
    </row>
    <row r="1591" spans="1:3">
      <c r="A1591" s="2" t="s">
        <v>3878</v>
      </c>
      <c r="B1591" s="2" t="s">
        <v>3879</v>
      </c>
      <c r="C1591" s="2" t="s">
        <v>14506</v>
      </c>
    </row>
    <row r="1592" spans="1:3">
      <c r="A1592" s="2" t="s">
        <v>3880</v>
      </c>
      <c r="B1592" s="2" t="s">
        <v>3881</v>
      </c>
      <c r="C1592" s="2" t="s">
        <v>14507</v>
      </c>
    </row>
    <row r="1593" spans="1:3">
      <c r="A1593" s="2" t="s">
        <v>3882</v>
      </c>
      <c r="B1593" s="2" t="s">
        <v>3883</v>
      </c>
      <c r="C1593" s="2" t="s">
        <v>14508</v>
      </c>
    </row>
    <row r="1594" spans="1:3">
      <c r="A1594" s="2" t="s">
        <v>3884</v>
      </c>
      <c r="B1594" s="2" t="s">
        <v>3885</v>
      </c>
      <c r="C1594" s="2" t="s">
        <v>14509</v>
      </c>
    </row>
    <row r="1595" spans="1:3">
      <c r="A1595" s="2" t="s">
        <v>3886</v>
      </c>
      <c r="B1595" s="2" t="s">
        <v>3887</v>
      </c>
      <c r="C1595" s="2" t="s">
        <v>14510</v>
      </c>
    </row>
    <row r="1596" spans="1:3">
      <c r="A1596" s="2" t="s">
        <v>3888</v>
      </c>
      <c r="B1596" s="2" t="s">
        <v>3889</v>
      </c>
      <c r="C1596" s="2" t="s">
        <v>14511</v>
      </c>
    </row>
    <row r="1597" spans="1:3">
      <c r="A1597" s="2" t="s">
        <v>3890</v>
      </c>
      <c r="B1597" s="2" t="s">
        <v>3891</v>
      </c>
      <c r="C1597" s="2" t="s">
        <v>14512</v>
      </c>
    </row>
    <row r="1598" spans="1:3">
      <c r="A1598" s="2" t="s">
        <v>3892</v>
      </c>
      <c r="B1598" s="2" t="s">
        <v>3893</v>
      </c>
      <c r="C1598" s="2" t="s">
        <v>14513</v>
      </c>
    </row>
    <row r="1599" spans="1:3">
      <c r="A1599" s="2" t="s">
        <v>3894</v>
      </c>
      <c r="B1599" s="2" t="s">
        <v>3895</v>
      </c>
      <c r="C1599" s="2" t="s">
        <v>14514</v>
      </c>
    </row>
    <row r="1600" spans="1:3">
      <c r="A1600" s="2" t="s">
        <v>3896</v>
      </c>
      <c r="B1600" s="2" t="s">
        <v>3897</v>
      </c>
      <c r="C1600" s="2" t="s">
        <v>14515</v>
      </c>
    </row>
    <row r="1601" spans="1:3">
      <c r="A1601" s="2" t="s">
        <v>3898</v>
      </c>
      <c r="B1601" s="2" t="s">
        <v>3899</v>
      </c>
      <c r="C1601" s="2" t="s">
        <v>14516</v>
      </c>
    </row>
    <row r="1602" spans="1:3">
      <c r="A1602" s="2" t="s">
        <v>3900</v>
      </c>
      <c r="B1602" s="2" t="s">
        <v>3901</v>
      </c>
      <c r="C1602" s="2" t="s">
        <v>14517</v>
      </c>
    </row>
    <row r="1603" spans="1:3">
      <c r="A1603" s="2" t="s">
        <v>3902</v>
      </c>
      <c r="B1603" s="2" t="s">
        <v>3903</v>
      </c>
      <c r="C1603" s="2" t="s">
        <v>14518</v>
      </c>
    </row>
    <row r="1604" spans="1:3">
      <c r="A1604" s="2" t="s">
        <v>3904</v>
      </c>
      <c r="B1604" s="2" t="s">
        <v>3905</v>
      </c>
      <c r="C1604" s="2" t="s">
        <v>14519</v>
      </c>
    </row>
    <row r="1605" spans="1:3">
      <c r="A1605" s="2" t="s">
        <v>3906</v>
      </c>
      <c r="B1605" s="2" t="s">
        <v>3907</v>
      </c>
      <c r="C1605" s="2" t="s">
        <v>14520</v>
      </c>
    </row>
    <row r="1606" spans="1:3">
      <c r="A1606" s="2" t="s">
        <v>3908</v>
      </c>
      <c r="B1606" s="2" t="s">
        <v>3909</v>
      </c>
      <c r="C1606" s="2" t="s">
        <v>14521</v>
      </c>
    </row>
    <row r="1607" spans="1:3">
      <c r="A1607" s="2" t="s">
        <v>3910</v>
      </c>
      <c r="B1607" s="2" t="s">
        <v>3911</v>
      </c>
      <c r="C1607" s="2" t="s">
        <v>14522</v>
      </c>
    </row>
    <row r="1608" spans="1:3">
      <c r="A1608" s="2" t="s">
        <v>3912</v>
      </c>
      <c r="B1608" s="2" t="s">
        <v>3913</v>
      </c>
      <c r="C1608" s="2" t="s">
        <v>14523</v>
      </c>
    </row>
    <row r="1609" spans="1:3">
      <c r="A1609" s="2" t="s">
        <v>3914</v>
      </c>
      <c r="B1609" s="2" t="s">
        <v>3915</v>
      </c>
      <c r="C1609" s="2" t="s">
        <v>14524</v>
      </c>
    </row>
    <row r="1610" spans="1:3">
      <c r="A1610" s="2" t="s">
        <v>3916</v>
      </c>
      <c r="B1610" s="2" t="s">
        <v>3917</v>
      </c>
      <c r="C1610" s="2" t="s">
        <v>14525</v>
      </c>
    </row>
    <row r="1611" spans="1:3">
      <c r="A1611" s="2" t="s">
        <v>3918</v>
      </c>
      <c r="B1611" s="2" t="s">
        <v>3919</v>
      </c>
      <c r="C1611" s="2" t="s">
        <v>14526</v>
      </c>
    </row>
    <row r="1612" spans="1:3">
      <c r="A1612" s="2" t="s">
        <v>3920</v>
      </c>
      <c r="B1612" s="2" t="s">
        <v>3921</v>
      </c>
      <c r="C1612" s="2" t="s">
        <v>14527</v>
      </c>
    </row>
    <row r="1613" spans="1:3">
      <c r="A1613" s="2" t="s">
        <v>3922</v>
      </c>
      <c r="B1613" s="2" t="s">
        <v>3923</v>
      </c>
      <c r="C1613" s="2" t="s">
        <v>14528</v>
      </c>
    </row>
    <row r="1614" spans="1:3">
      <c r="A1614" s="2" t="s">
        <v>3924</v>
      </c>
      <c r="B1614" s="2" t="s">
        <v>3925</v>
      </c>
      <c r="C1614" s="2" t="s">
        <v>14529</v>
      </c>
    </row>
    <row r="1615" spans="1:3">
      <c r="A1615" s="2" t="s">
        <v>3926</v>
      </c>
      <c r="B1615" s="2" t="s">
        <v>3927</v>
      </c>
      <c r="C1615" s="2" t="s">
        <v>14530</v>
      </c>
    </row>
    <row r="1616" spans="1:3">
      <c r="A1616" s="2" t="s">
        <v>3928</v>
      </c>
      <c r="B1616" s="2" t="s">
        <v>3929</v>
      </c>
      <c r="C1616" s="2" t="s">
        <v>14531</v>
      </c>
    </row>
    <row r="1617" spans="1:3">
      <c r="A1617" s="2" t="s">
        <v>3930</v>
      </c>
      <c r="B1617" s="2" t="s">
        <v>3931</v>
      </c>
      <c r="C1617" s="2" t="s">
        <v>14532</v>
      </c>
    </row>
    <row r="1618" spans="1:3">
      <c r="A1618" s="2" t="s">
        <v>3932</v>
      </c>
      <c r="B1618" s="2" t="s">
        <v>3933</v>
      </c>
      <c r="C1618" s="2" t="s">
        <v>14533</v>
      </c>
    </row>
    <row r="1619" spans="1:3">
      <c r="A1619" s="2" t="s">
        <v>3934</v>
      </c>
      <c r="B1619" s="2" t="s">
        <v>3935</v>
      </c>
      <c r="C1619" s="2" t="s">
        <v>14534</v>
      </c>
    </row>
    <row r="1620" spans="1:3">
      <c r="A1620" s="2" t="s">
        <v>3936</v>
      </c>
      <c r="B1620" s="2" t="s">
        <v>3937</v>
      </c>
      <c r="C1620" s="2" t="s">
        <v>14535</v>
      </c>
    </row>
    <row r="1621" spans="1:3">
      <c r="A1621" s="2" t="s">
        <v>3938</v>
      </c>
      <c r="B1621" s="2" t="s">
        <v>3939</v>
      </c>
      <c r="C1621" s="2" t="s">
        <v>14536</v>
      </c>
    </row>
    <row r="1622" spans="1:3">
      <c r="A1622" s="2" t="s">
        <v>3940</v>
      </c>
      <c r="B1622" s="2" t="s">
        <v>3941</v>
      </c>
      <c r="C1622" s="2" t="s">
        <v>14537</v>
      </c>
    </row>
    <row r="1623" spans="1:3">
      <c r="A1623" s="2" t="s">
        <v>3943</v>
      </c>
      <c r="B1623" s="2" t="s">
        <v>3944</v>
      </c>
      <c r="C1623" s="2" t="s">
        <v>14538</v>
      </c>
    </row>
    <row r="1624" spans="1:3">
      <c r="A1624" s="2" t="s">
        <v>3948</v>
      </c>
      <c r="B1624" s="2" t="s">
        <v>3949</v>
      </c>
      <c r="C1624" s="2" t="s">
        <v>14539</v>
      </c>
    </row>
    <row r="1625" spans="1:3">
      <c r="A1625" s="2" t="s">
        <v>3950</v>
      </c>
      <c r="B1625" s="2" t="s">
        <v>3951</v>
      </c>
      <c r="C1625" s="2" t="s">
        <v>14540</v>
      </c>
    </row>
    <row r="1626" spans="1:3">
      <c r="A1626" s="2" t="s">
        <v>3954</v>
      </c>
      <c r="B1626" s="2" t="s">
        <v>3955</v>
      </c>
      <c r="C1626" s="2" t="s">
        <v>14541</v>
      </c>
    </row>
    <row r="1627" spans="1:3">
      <c r="A1627" s="2" t="s">
        <v>14542</v>
      </c>
      <c r="B1627" s="2" t="s">
        <v>3959</v>
      </c>
      <c r="C1627" s="2" t="s">
        <v>14543</v>
      </c>
    </row>
    <row r="1628" spans="1:3">
      <c r="A1628" s="2" t="s">
        <v>3960</v>
      </c>
      <c r="B1628" s="2" t="s">
        <v>3961</v>
      </c>
      <c r="C1628" s="2" t="s">
        <v>14544</v>
      </c>
    </row>
    <row r="1629" spans="1:3">
      <c r="A1629" s="2" t="s">
        <v>3962</v>
      </c>
      <c r="B1629" s="2" t="s">
        <v>3963</v>
      </c>
      <c r="C1629" s="2" t="s">
        <v>14545</v>
      </c>
    </row>
    <row r="1630" spans="1:3">
      <c r="A1630" s="2" t="s">
        <v>3946</v>
      </c>
      <c r="B1630" s="2" t="s">
        <v>3947</v>
      </c>
      <c r="C1630" s="2" t="s">
        <v>14546</v>
      </c>
    </row>
    <row r="1631" spans="1:3">
      <c r="A1631" s="2" t="s">
        <v>3952</v>
      </c>
      <c r="B1631" s="2" t="s">
        <v>3953</v>
      </c>
      <c r="C1631" s="2" t="s">
        <v>14547</v>
      </c>
    </row>
    <row r="1632" spans="1:3">
      <c r="A1632" s="2" t="s">
        <v>14548</v>
      </c>
      <c r="B1632" s="2" t="s">
        <v>3945</v>
      </c>
      <c r="C1632" s="2" t="s">
        <v>14549</v>
      </c>
    </row>
    <row r="1633" spans="1:3">
      <c r="A1633" s="2" t="s">
        <v>14550</v>
      </c>
      <c r="B1633" s="2" t="s">
        <v>3942</v>
      </c>
      <c r="C1633" s="2" t="s">
        <v>14551</v>
      </c>
    </row>
    <row r="1634" spans="1:3">
      <c r="A1634" s="2" t="s">
        <v>14552</v>
      </c>
      <c r="B1634" s="2" t="s">
        <v>3956</v>
      </c>
      <c r="C1634" s="2" t="s">
        <v>14553</v>
      </c>
    </row>
    <row r="1635" spans="1:3">
      <c r="A1635" s="2" t="s">
        <v>14554</v>
      </c>
      <c r="B1635" s="2" t="s">
        <v>3957</v>
      </c>
      <c r="C1635" s="2" t="s">
        <v>14555</v>
      </c>
    </row>
    <row r="1636" spans="1:3">
      <c r="A1636" s="2" t="s">
        <v>14556</v>
      </c>
      <c r="B1636" s="2" t="s">
        <v>3958</v>
      </c>
      <c r="C1636" s="2" t="s">
        <v>14557</v>
      </c>
    </row>
    <row r="1637" spans="1:3">
      <c r="A1637" s="2" t="s">
        <v>3964</v>
      </c>
      <c r="B1637" s="2" t="s">
        <v>3965</v>
      </c>
      <c r="C1637" s="2" t="s">
        <v>14558</v>
      </c>
    </row>
    <row r="1638" spans="1:3">
      <c r="A1638" s="2" t="s">
        <v>3966</v>
      </c>
      <c r="B1638" s="2" t="s">
        <v>3967</v>
      </c>
      <c r="C1638" s="2" t="s">
        <v>14559</v>
      </c>
    </row>
    <row r="1639" spans="1:3">
      <c r="A1639" s="2" t="s">
        <v>3968</v>
      </c>
      <c r="B1639" s="2" t="s">
        <v>3969</v>
      </c>
      <c r="C1639" s="2" t="s">
        <v>14560</v>
      </c>
    </row>
    <row r="1640" spans="1:3">
      <c r="A1640" s="2" t="s">
        <v>3970</v>
      </c>
      <c r="B1640" s="2" t="s">
        <v>3971</v>
      </c>
      <c r="C1640" s="2" t="s">
        <v>14561</v>
      </c>
    </row>
    <row r="1641" spans="1:3">
      <c r="A1641" s="2" t="s">
        <v>3972</v>
      </c>
      <c r="B1641" s="2" t="s">
        <v>3973</v>
      </c>
      <c r="C1641" s="2" t="s">
        <v>14562</v>
      </c>
    </row>
    <row r="1642" spans="1:3">
      <c r="A1642" s="2" t="s">
        <v>3974</v>
      </c>
      <c r="B1642" s="2" t="s">
        <v>3975</v>
      </c>
      <c r="C1642" s="2" t="s">
        <v>14563</v>
      </c>
    </row>
    <row r="1643" spans="1:3">
      <c r="A1643" s="2" t="s">
        <v>3976</v>
      </c>
      <c r="B1643" s="2" t="s">
        <v>3977</v>
      </c>
      <c r="C1643" s="2" t="s">
        <v>14564</v>
      </c>
    </row>
    <row r="1644" spans="1:3">
      <c r="A1644" s="2" t="s">
        <v>3978</v>
      </c>
      <c r="B1644" s="2" t="s">
        <v>3979</v>
      </c>
      <c r="C1644" s="2" t="s">
        <v>14565</v>
      </c>
    </row>
    <row r="1645" spans="1:3">
      <c r="A1645" s="2" t="s">
        <v>3980</v>
      </c>
      <c r="B1645" s="2" t="s">
        <v>3981</v>
      </c>
      <c r="C1645" s="2" t="s">
        <v>14566</v>
      </c>
    </row>
    <row r="1646" spans="1:3">
      <c r="A1646" s="2" t="s">
        <v>14567</v>
      </c>
      <c r="B1646" s="2" t="s">
        <v>14568</v>
      </c>
      <c r="C1646" s="2" t="s">
        <v>14569</v>
      </c>
    </row>
    <row r="1647" spans="1:3">
      <c r="A1647" s="2" t="s">
        <v>4047</v>
      </c>
      <c r="B1647" s="2" t="s">
        <v>4048</v>
      </c>
      <c r="C1647" s="2" t="s">
        <v>14570</v>
      </c>
    </row>
    <row r="1648" spans="1:3">
      <c r="A1648" s="2" t="s">
        <v>4049</v>
      </c>
      <c r="B1648" s="2" t="s">
        <v>4050</v>
      </c>
      <c r="C1648" s="2" t="s">
        <v>14571</v>
      </c>
    </row>
    <row r="1649" spans="1:3">
      <c r="A1649" s="2" t="s">
        <v>4051</v>
      </c>
      <c r="B1649" s="2" t="s">
        <v>4052</v>
      </c>
      <c r="C1649" s="2" t="s">
        <v>14572</v>
      </c>
    </row>
    <row r="1650" spans="1:3">
      <c r="A1650" s="2" t="s">
        <v>4053</v>
      </c>
      <c r="B1650" s="2" t="s">
        <v>4054</v>
      </c>
      <c r="C1650" s="2" t="s">
        <v>14573</v>
      </c>
    </row>
    <row r="1651" spans="1:3">
      <c r="A1651" s="2" t="s">
        <v>4055</v>
      </c>
      <c r="B1651" s="2" t="s">
        <v>4056</v>
      </c>
      <c r="C1651" s="2" t="s">
        <v>14574</v>
      </c>
    </row>
    <row r="1652" spans="1:3">
      <c r="A1652" s="2" t="s">
        <v>4057</v>
      </c>
      <c r="B1652" s="2" t="s">
        <v>4058</v>
      </c>
      <c r="C1652" s="2" t="s">
        <v>14575</v>
      </c>
    </row>
    <row r="1653" spans="1:3">
      <c r="A1653" s="2" t="s">
        <v>4059</v>
      </c>
      <c r="B1653" s="2" t="s">
        <v>4060</v>
      </c>
      <c r="C1653" s="2" t="s">
        <v>14576</v>
      </c>
    </row>
    <row r="1654" spans="1:3">
      <c r="A1654" s="2" t="s">
        <v>4061</v>
      </c>
      <c r="B1654" s="2" t="s">
        <v>4062</v>
      </c>
      <c r="C1654" s="2" t="s">
        <v>14577</v>
      </c>
    </row>
    <row r="1655" spans="1:3">
      <c r="A1655" s="2" t="s">
        <v>4063</v>
      </c>
      <c r="B1655" s="2" t="s">
        <v>4064</v>
      </c>
      <c r="C1655" s="2" t="s">
        <v>14578</v>
      </c>
    </row>
    <row r="1656" spans="1:3">
      <c r="A1656" s="2" t="s">
        <v>4065</v>
      </c>
      <c r="B1656" s="2" t="s">
        <v>4066</v>
      </c>
      <c r="C1656" s="2" t="s">
        <v>14579</v>
      </c>
    </row>
    <row r="1657" spans="1:3">
      <c r="A1657" s="2" t="s">
        <v>4067</v>
      </c>
      <c r="B1657" s="2" t="s">
        <v>4068</v>
      </c>
      <c r="C1657" s="2" t="s">
        <v>14580</v>
      </c>
    </row>
    <row r="1658" spans="1:3">
      <c r="A1658" s="2" t="s">
        <v>4069</v>
      </c>
      <c r="B1658" s="2" t="s">
        <v>4070</v>
      </c>
      <c r="C1658" s="2" t="s">
        <v>14581</v>
      </c>
    </row>
    <row r="1659" spans="1:3">
      <c r="A1659" s="2" t="s">
        <v>4071</v>
      </c>
      <c r="B1659" s="2" t="s">
        <v>4072</v>
      </c>
      <c r="C1659" s="2" t="s">
        <v>14582</v>
      </c>
    </row>
    <row r="1660" spans="1:3">
      <c r="A1660" s="2" t="s">
        <v>4073</v>
      </c>
      <c r="B1660" s="2" t="s">
        <v>4074</v>
      </c>
      <c r="C1660" s="2" t="s">
        <v>14583</v>
      </c>
    </row>
    <row r="1661" spans="1:3">
      <c r="A1661" s="2" t="s">
        <v>4075</v>
      </c>
      <c r="B1661" s="2" t="s">
        <v>4076</v>
      </c>
      <c r="C1661" s="2" t="s">
        <v>14584</v>
      </c>
    </row>
    <row r="1662" spans="1:3">
      <c r="A1662" s="2" t="s">
        <v>4077</v>
      </c>
      <c r="B1662" s="2" t="s">
        <v>4078</v>
      </c>
      <c r="C1662" s="2" t="s">
        <v>14585</v>
      </c>
    </row>
    <row r="1663" spans="1:3">
      <c r="A1663" s="2" t="s">
        <v>4079</v>
      </c>
      <c r="B1663" s="2" t="s">
        <v>4080</v>
      </c>
      <c r="C1663" s="2" t="s">
        <v>14586</v>
      </c>
    </row>
    <row r="1664" spans="1:3">
      <c r="A1664" s="2" t="s">
        <v>4081</v>
      </c>
      <c r="B1664" s="2" t="s">
        <v>4082</v>
      </c>
      <c r="C1664" s="2" t="s">
        <v>14587</v>
      </c>
    </row>
    <row r="1665" spans="1:3">
      <c r="A1665" s="2" t="s">
        <v>4083</v>
      </c>
      <c r="B1665" s="2" t="s">
        <v>4084</v>
      </c>
      <c r="C1665" s="2" t="s">
        <v>14588</v>
      </c>
    </row>
    <row r="1666" spans="1:3">
      <c r="A1666" s="2" t="s">
        <v>4085</v>
      </c>
      <c r="B1666" s="2" t="s">
        <v>4086</v>
      </c>
      <c r="C1666" s="2" t="s">
        <v>14589</v>
      </c>
    </row>
    <row r="1667" spans="1:3">
      <c r="A1667" s="2" t="s">
        <v>4087</v>
      </c>
      <c r="B1667" s="2" t="s">
        <v>4088</v>
      </c>
      <c r="C1667" s="2" t="s">
        <v>14590</v>
      </c>
    </row>
    <row r="1668" spans="1:3">
      <c r="A1668" s="2" t="s">
        <v>4089</v>
      </c>
      <c r="B1668" s="2" t="s">
        <v>4090</v>
      </c>
      <c r="C1668" s="2" t="s">
        <v>14591</v>
      </c>
    </row>
    <row r="1669" spans="1:3">
      <c r="A1669" s="2" t="s">
        <v>4091</v>
      </c>
      <c r="B1669" s="2" t="s">
        <v>4092</v>
      </c>
      <c r="C1669" s="2" t="s">
        <v>14592</v>
      </c>
    </row>
    <row r="1670" spans="1:3">
      <c r="A1670" s="2" t="s">
        <v>4093</v>
      </c>
      <c r="B1670" s="2" t="s">
        <v>4094</v>
      </c>
      <c r="C1670" s="2" t="s">
        <v>14593</v>
      </c>
    </row>
    <row r="1671" spans="1:3">
      <c r="A1671" s="2" t="s">
        <v>4095</v>
      </c>
      <c r="B1671" s="2" t="s">
        <v>4096</v>
      </c>
      <c r="C1671" s="2" t="s">
        <v>14594</v>
      </c>
    </row>
    <row r="1672" spans="1:3">
      <c r="A1672" s="2" t="s">
        <v>4118</v>
      </c>
      <c r="B1672" s="2" t="s">
        <v>4119</v>
      </c>
      <c r="C1672" s="2" t="s">
        <v>14595</v>
      </c>
    </row>
    <row r="1673" spans="1:3">
      <c r="A1673" s="2" t="s">
        <v>4120</v>
      </c>
      <c r="B1673" s="2" t="s">
        <v>4121</v>
      </c>
      <c r="C1673" s="2" t="s">
        <v>14596</v>
      </c>
    </row>
    <row r="1674" spans="1:3">
      <c r="A1674" s="2" t="s">
        <v>14597</v>
      </c>
      <c r="B1674" s="2" t="s">
        <v>14598</v>
      </c>
      <c r="C1674" s="2" t="s">
        <v>14599</v>
      </c>
    </row>
    <row r="1675" spans="1:3">
      <c r="A1675" s="2" t="s">
        <v>4122</v>
      </c>
      <c r="B1675" s="2" t="s">
        <v>4123</v>
      </c>
      <c r="C1675" s="2" t="s">
        <v>14600</v>
      </c>
    </row>
    <row r="1676" spans="1:3">
      <c r="A1676" s="2" t="s">
        <v>4045</v>
      </c>
      <c r="B1676" s="2" t="s">
        <v>4046</v>
      </c>
      <c r="C1676" s="2" t="s">
        <v>14601</v>
      </c>
    </row>
    <row r="1677" spans="1:3">
      <c r="A1677" s="2" t="s">
        <v>4128</v>
      </c>
      <c r="B1677" s="2" t="s">
        <v>4129</v>
      </c>
      <c r="C1677" s="2" t="s">
        <v>14602</v>
      </c>
    </row>
    <row r="1678" spans="1:3">
      <c r="A1678" s="2" t="s">
        <v>4130</v>
      </c>
      <c r="B1678" s="2" t="s">
        <v>4131</v>
      </c>
      <c r="C1678" s="2" t="s">
        <v>14603</v>
      </c>
    </row>
    <row r="1679" spans="1:3">
      <c r="A1679" s="2" t="s">
        <v>4132</v>
      </c>
      <c r="B1679" s="2" t="s">
        <v>4133</v>
      </c>
      <c r="C1679" s="2" t="s">
        <v>14604</v>
      </c>
    </row>
    <row r="1680" spans="1:3">
      <c r="A1680" s="2" t="s">
        <v>4134</v>
      </c>
      <c r="B1680" s="2" t="s">
        <v>4135</v>
      </c>
      <c r="C1680" s="2" t="s">
        <v>14605</v>
      </c>
    </row>
    <row r="1681" spans="1:3">
      <c r="A1681" s="2" t="s">
        <v>4138</v>
      </c>
      <c r="B1681" s="2" t="s">
        <v>4139</v>
      </c>
      <c r="C1681" s="2" t="s">
        <v>14606</v>
      </c>
    </row>
    <row r="1682" spans="1:3">
      <c r="A1682" s="2" t="s">
        <v>4142</v>
      </c>
      <c r="B1682" s="2" t="s">
        <v>4143</v>
      </c>
      <c r="C1682" s="2" t="s">
        <v>14607</v>
      </c>
    </row>
    <row r="1683" spans="1:3">
      <c r="A1683" s="2" t="s">
        <v>4144</v>
      </c>
      <c r="B1683" s="2" t="s">
        <v>4145</v>
      </c>
      <c r="C1683" s="2" t="s">
        <v>14608</v>
      </c>
    </row>
    <row r="1684" spans="1:3">
      <c r="A1684" s="2" t="s">
        <v>4148</v>
      </c>
      <c r="B1684" s="2" t="s">
        <v>4149</v>
      </c>
      <c r="C1684" s="2" t="s">
        <v>14609</v>
      </c>
    </row>
    <row r="1685" spans="1:3">
      <c r="A1685" s="2" t="s">
        <v>4154</v>
      </c>
      <c r="B1685" s="2" t="s">
        <v>4155</v>
      </c>
      <c r="C1685" s="2" t="s">
        <v>14610</v>
      </c>
    </row>
    <row r="1686" spans="1:3">
      <c r="A1686" s="2" t="s">
        <v>4158</v>
      </c>
      <c r="B1686" s="2" t="s">
        <v>4159</v>
      </c>
      <c r="C1686" s="2" t="s">
        <v>14611</v>
      </c>
    </row>
    <row r="1687" spans="1:3">
      <c r="A1687" s="2" t="s">
        <v>4160</v>
      </c>
      <c r="B1687" s="2" t="s">
        <v>14612</v>
      </c>
      <c r="C1687" s="2" t="s">
        <v>14613</v>
      </c>
    </row>
    <row r="1688" spans="1:3">
      <c r="A1688" s="2" t="s">
        <v>4161</v>
      </c>
      <c r="B1688" s="2" t="s">
        <v>4162</v>
      </c>
      <c r="C1688" s="2" t="s">
        <v>14614</v>
      </c>
    </row>
    <row r="1689" spans="1:3">
      <c r="A1689" s="2" t="s">
        <v>4167</v>
      </c>
      <c r="B1689" s="2" t="s">
        <v>4168</v>
      </c>
      <c r="C1689" s="2" t="s">
        <v>14615</v>
      </c>
    </row>
    <row r="1690" spans="1:3">
      <c r="A1690" s="2" t="s">
        <v>4169</v>
      </c>
      <c r="B1690" s="2" t="s">
        <v>4170</v>
      </c>
      <c r="C1690" s="2" t="s">
        <v>14616</v>
      </c>
    </row>
    <row r="1691" spans="1:3">
      <c r="A1691" s="2" t="s">
        <v>4171</v>
      </c>
      <c r="B1691" s="2" t="s">
        <v>4172</v>
      </c>
      <c r="C1691" s="2" t="s">
        <v>14617</v>
      </c>
    </row>
    <row r="1692" spans="1:3">
      <c r="A1692" s="2" t="s">
        <v>4173</v>
      </c>
      <c r="B1692" s="2" t="s">
        <v>4174</v>
      </c>
      <c r="C1692" s="2" t="s">
        <v>14618</v>
      </c>
    </row>
    <row r="1693" spans="1:3">
      <c r="A1693" s="2" t="s">
        <v>4175</v>
      </c>
      <c r="B1693" s="2" t="s">
        <v>4176</v>
      </c>
      <c r="C1693" s="2" t="s">
        <v>14619</v>
      </c>
    </row>
    <row r="1694" spans="1:3">
      <c r="A1694" s="2" t="s">
        <v>4177</v>
      </c>
      <c r="B1694" s="2" t="s">
        <v>4178</v>
      </c>
      <c r="C1694" s="2" t="s">
        <v>14620</v>
      </c>
    </row>
    <row r="1695" spans="1:3">
      <c r="A1695" s="2" t="s">
        <v>4179</v>
      </c>
      <c r="B1695" s="2" t="s">
        <v>4180</v>
      </c>
      <c r="C1695" s="2" t="s">
        <v>14621</v>
      </c>
    </row>
    <row r="1696" spans="1:3">
      <c r="A1696" s="2" t="s">
        <v>4181</v>
      </c>
      <c r="B1696" s="2" t="s">
        <v>4182</v>
      </c>
      <c r="C1696" s="2" t="s">
        <v>14622</v>
      </c>
    </row>
    <row r="1697" spans="1:3">
      <c r="A1697" s="2" t="s">
        <v>4183</v>
      </c>
      <c r="B1697" s="2" t="s">
        <v>4184</v>
      </c>
      <c r="C1697" s="2" t="s">
        <v>14623</v>
      </c>
    </row>
    <row r="1698" spans="1:3">
      <c r="A1698" s="2" t="s">
        <v>4185</v>
      </c>
      <c r="B1698" s="2" t="s">
        <v>4186</v>
      </c>
      <c r="C1698" s="2" t="s">
        <v>14624</v>
      </c>
    </row>
    <row r="1699" spans="1:3">
      <c r="A1699" s="2" t="s">
        <v>4187</v>
      </c>
      <c r="B1699" s="2" t="s">
        <v>4188</v>
      </c>
      <c r="C1699" s="2" t="s">
        <v>14625</v>
      </c>
    </row>
    <row r="1700" spans="1:3">
      <c r="A1700" s="2" t="s">
        <v>4193</v>
      </c>
      <c r="B1700" s="2" t="s">
        <v>4194</v>
      </c>
      <c r="C1700" s="2" t="s">
        <v>14626</v>
      </c>
    </row>
    <row r="1701" spans="1:3">
      <c r="A1701" s="2" t="s">
        <v>4195</v>
      </c>
      <c r="B1701" s="2" t="s">
        <v>4196</v>
      </c>
      <c r="C1701" s="2" t="s">
        <v>14627</v>
      </c>
    </row>
    <row r="1702" spans="1:3">
      <c r="A1702" s="2" t="s">
        <v>4197</v>
      </c>
      <c r="B1702" s="2" t="s">
        <v>4198</v>
      </c>
      <c r="C1702" s="2" t="s">
        <v>14628</v>
      </c>
    </row>
    <row r="1703" spans="1:3">
      <c r="A1703" s="2" t="s">
        <v>4199</v>
      </c>
      <c r="B1703" s="2" t="s">
        <v>4200</v>
      </c>
      <c r="C1703" s="2" t="s">
        <v>14629</v>
      </c>
    </row>
    <row r="1704" spans="1:3">
      <c r="A1704" s="2" t="s">
        <v>14630</v>
      </c>
      <c r="B1704" s="2" t="s">
        <v>14631</v>
      </c>
      <c r="C1704" s="2" t="s">
        <v>14632</v>
      </c>
    </row>
    <row r="1705" spans="1:3">
      <c r="A1705" s="2" t="s">
        <v>4201</v>
      </c>
      <c r="B1705" s="2" t="s">
        <v>4202</v>
      </c>
      <c r="C1705" s="2" t="s">
        <v>14633</v>
      </c>
    </row>
    <row r="1706" spans="1:3">
      <c r="A1706" s="2" t="s">
        <v>4209</v>
      </c>
      <c r="B1706" s="2" t="s">
        <v>4210</v>
      </c>
      <c r="C1706" s="2" t="s">
        <v>14634</v>
      </c>
    </row>
    <row r="1707" spans="1:3">
      <c r="A1707" s="2" t="s">
        <v>4211</v>
      </c>
      <c r="B1707" s="2" t="s">
        <v>4212</v>
      </c>
      <c r="C1707" s="2" t="s">
        <v>14635</v>
      </c>
    </row>
    <row r="1708" spans="1:3">
      <c r="A1708" s="2" t="s">
        <v>4215</v>
      </c>
      <c r="B1708" s="2" t="s">
        <v>4216</v>
      </c>
      <c r="C1708" s="2" t="s">
        <v>14636</v>
      </c>
    </row>
    <row r="1709" spans="1:3">
      <c r="A1709" s="2" t="s">
        <v>4217</v>
      </c>
      <c r="B1709" s="2" t="s">
        <v>4218</v>
      </c>
      <c r="C1709" s="2" t="s">
        <v>14637</v>
      </c>
    </row>
    <row r="1710" spans="1:3">
      <c r="A1710" s="2" t="s">
        <v>4220</v>
      </c>
      <c r="B1710" s="2" t="s">
        <v>4221</v>
      </c>
      <c r="C1710" s="2" t="s">
        <v>14638</v>
      </c>
    </row>
    <row r="1711" spans="1:3">
      <c r="A1711" s="2" t="s">
        <v>4222</v>
      </c>
      <c r="B1711" s="2" t="s">
        <v>4223</v>
      </c>
      <c r="C1711" s="2" t="s">
        <v>14639</v>
      </c>
    </row>
    <row r="1712" spans="1:3">
      <c r="A1712" s="2" t="s">
        <v>4224</v>
      </c>
      <c r="B1712" s="2" t="s">
        <v>4225</v>
      </c>
      <c r="C1712" s="2" t="s">
        <v>14640</v>
      </c>
    </row>
    <row r="1713" spans="1:3">
      <c r="A1713" s="2" t="s">
        <v>4226</v>
      </c>
      <c r="B1713" s="2" t="s">
        <v>4227</v>
      </c>
      <c r="C1713" s="2" t="s">
        <v>14641</v>
      </c>
    </row>
    <row r="1714" spans="1:3">
      <c r="A1714" s="2" t="s">
        <v>4228</v>
      </c>
      <c r="B1714" s="2" t="s">
        <v>4229</v>
      </c>
      <c r="C1714" s="2" t="s">
        <v>14642</v>
      </c>
    </row>
    <row r="1715" spans="1:3">
      <c r="A1715" s="2" t="s">
        <v>4230</v>
      </c>
      <c r="B1715" s="2" t="s">
        <v>4231</v>
      </c>
      <c r="C1715" s="2" t="s">
        <v>14643</v>
      </c>
    </row>
    <row r="1716" spans="1:3">
      <c r="A1716" s="2" t="s">
        <v>4232</v>
      </c>
      <c r="B1716" s="2" t="s">
        <v>4233</v>
      </c>
      <c r="C1716" s="2" t="s">
        <v>14644</v>
      </c>
    </row>
    <row r="1717" spans="1:3">
      <c r="A1717" s="2" t="s">
        <v>4234</v>
      </c>
      <c r="B1717" s="2" t="s">
        <v>4235</v>
      </c>
      <c r="C1717" s="2" t="s">
        <v>14645</v>
      </c>
    </row>
    <row r="1718" spans="1:3">
      <c r="A1718" s="2" t="s">
        <v>4236</v>
      </c>
      <c r="B1718" s="2" t="s">
        <v>4237</v>
      </c>
      <c r="C1718" s="2" t="s">
        <v>14646</v>
      </c>
    </row>
    <row r="1719" spans="1:3">
      <c r="A1719" s="2" t="s">
        <v>4240</v>
      </c>
      <c r="B1719" s="2" t="s">
        <v>4241</v>
      </c>
      <c r="C1719" s="2" t="s">
        <v>14647</v>
      </c>
    </row>
    <row r="1720" spans="1:3">
      <c r="A1720" s="2" t="s">
        <v>4242</v>
      </c>
      <c r="B1720" s="2" t="s">
        <v>4243</v>
      </c>
      <c r="C1720" s="2" t="s">
        <v>14648</v>
      </c>
    </row>
    <row r="1721" spans="1:3">
      <c r="A1721" s="2" t="s">
        <v>4244</v>
      </c>
      <c r="B1721" s="2" t="s">
        <v>4245</v>
      </c>
      <c r="C1721" s="2" t="s">
        <v>14649</v>
      </c>
    </row>
    <row r="1722" spans="1:3">
      <c r="A1722" s="2" t="s">
        <v>4246</v>
      </c>
      <c r="B1722" s="2" t="s">
        <v>4247</v>
      </c>
      <c r="C1722" s="2" t="s">
        <v>14650</v>
      </c>
    </row>
    <row r="1723" spans="1:3">
      <c r="A1723" s="2" t="s">
        <v>4252</v>
      </c>
      <c r="B1723" s="2" t="s">
        <v>4253</v>
      </c>
      <c r="C1723" s="2" t="s">
        <v>14651</v>
      </c>
    </row>
    <row r="1724" spans="1:3">
      <c r="A1724" s="2" t="s">
        <v>4254</v>
      </c>
      <c r="B1724" s="2" t="s">
        <v>4255</v>
      </c>
      <c r="C1724" s="2" t="s">
        <v>14652</v>
      </c>
    </row>
    <row r="1725" spans="1:3">
      <c r="A1725" s="2" t="s">
        <v>14653</v>
      </c>
      <c r="B1725" s="2" t="s">
        <v>14654</v>
      </c>
      <c r="C1725" s="2" t="s">
        <v>14655</v>
      </c>
    </row>
    <row r="1726" spans="1:3">
      <c r="A1726" s="2" t="s">
        <v>4256</v>
      </c>
      <c r="B1726" s="2" t="s">
        <v>4257</v>
      </c>
      <c r="C1726" s="2" t="s">
        <v>14656</v>
      </c>
    </row>
    <row r="1727" spans="1:3">
      <c r="A1727" s="2" t="s">
        <v>4258</v>
      </c>
      <c r="B1727" s="2" t="s">
        <v>4259</v>
      </c>
      <c r="C1727" s="2" t="s">
        <v>14657</v>
      </c>
    </row>
    <row r="1728" spans="1:3">
      <c r="A1728" s="2" t="s">
        <v>4260</v>
      </c>
      <c r="B1728" s="2" t="s">
        <v>4261</v>
      </c>
      <c r="C1728" s="2" t="s">
        <v>14658</v>
      </c>
    </row>
    <row r="1729" spans="1:3">
      <c r="A1729" s="2" t="s">
        <v>4264</v>
      </c>
      <c r="B1729" s="2" t="s">
        <v>4265</v>
      </c>
      <c r="C1729" s="2" t="s">
        <v>14659</v>
      </c>
    </row>
    <row r="1730" spans="1:3">
      <c r="A1730" s="2" t="s">
        <v>4266</v>
      </c>
      <c r="B1730" s="2" t="s">
        <v>4267</v>
      </c>
      <c r="C1730" s="2" t="s">
        <v>14660</v>
      </c>
    </row>
    <row r="1731" spans="1:3">
      <c r="A1731" s="2" t="s">
        <v>4268</v>
      </c>
      <c r="B1731" s="2" t="s">
        <v>4269</v>
      </c>
      <c r="C1731" s="2" t="s">
        <v>14661</v>
      </c>
    </row>
    <row r="1732" spans="1:3">
      <c r="A1732" s="2" t="s">
        <v>4270</v>
      </c>
      <c r="B1732" s="2" t="s">
        <v>4271</v>
      </c>
      <c r="C1732" s="2" t="s">
        <v>14662</v>
      </c>
    </row>
    <row r="1733" spans="1:3">
      <c r="A1733" s="2" t="s">
        <v>4272</v>
      </c>
      <c r="B1733" s="2" t="s">
        <v>4273</v>
      </c>
      <c r="C1733" s="2" t="s">
        <v>14663</v>
      </c>
    </row>
    <row r="1734" spans="1:3">
      <c r="A1734" s="2" t="s">
        <v>4274</v>
      </c>
      <c r="B1734" s="2" t="s">
        <v>4275</v>
      </c>
      <c r="C1734" s="2" t="s">
        <v>14664</v>
      </c>
    </row>
    <row r="1735" spans="1:3">
      <c r="A1735" s="2" t="s">
        <v>4276</v>
      </c>
      <c r="B1735" s="2" t="s">
        <v>4277</v>
      </c>
      <c r="C1735" s="2" t="s">
        <v>14665</v>
      </c>
    </row>
    <row r="1736" spans="1:3">
      <c r="A1736" s="2" t="s">
        <v>4278</v>
      </c>
      <c r="B1736" s="2" t="s">
        <v>4279</v>
      </c>
      <c r="C1736" s="2" t="s">
        <v>14666</v>
      </c>
    </row>
    <row r="1737" spans="1:3">
      <c r="A1737" s="2" t="s">
        <v>4280</v>
      </c>
      <c r="B1737" s="2" t="s">
        <v>4281</v>
      </c>
      <c r="C1737" s="2" t="s">
        <v>14667</v>
      </c>
    </row>
    <row r="1738" spans="1:3">
      <c r="A1738" s="2" t="s">
        <v>4282</v>
      </c>
      <c r="B1738" s="2" t="s">
        <v>4283</v>
      </c>
      <c r="C1738" s="2" t="s">
        <v>14668</v>
      </c>
    </row>
    <row r="1739" spans="1:3">
      <c r="A1739" s="2" t="s">
        <v>4284</v>
      </c>
      <c r="B1739" s="2" t="s">
        <v>4285</v>
      </c>
      <c r="C1739" s="2" t="s">
        <v>14669</v>
      </c>
    </row>
    <row r="1740" spans="1:3">
      <c r="A1740" s="2" t="s">
        <v>4286</v>
      </c>
      <c r="B1740" s="2" t="s">
        <v>4287</v>
      </c>
      <c r="C1740" s="2" t="s">
        <v>14670</v>
      </c>
    </row>
    <row r="1741" spans="1:3">
      <c r="A1741" s="2" t="s">
        <v>4288</v>
      </c>
      <c r="B1741" s="2" t="s">
        <v>4289</v>
      </c>
      <c r="C1741" s="2" t="s">
        <v>14671</v>
      </c>
    </row>
    <row r="1742" spans="1:3">
      <c r="A1742" s="2" t="s">
        <v>4290</v>
      </c>
      <c r="B1742" s="2" t="s">
        <v>4291</v>
      </c>
      <c r="C1742" s="2" t="s">
        <v>14672</v>
      </c>
    </row>
    <row r="1743" spans="1:3">
      <c r="A1743" s="2" t="s">
        <v>4292</v>
      </c>
      <c r="B1743" s="2" t="s">
        <v>4293</v>
      </c>
      <c r="C1743" s="2" t="s">
        <v>14673</v>
      </c>
    </row>
    <row r="1744" spans="1:3">
      <c r="A1744" s="2" t="s">
        <v>4294</v>
      </c>
      <c r="B1744" s="2" t="s">
        <v>4295</v>
      </c>
      <c r="C1744" s="2" t="s">
        <v>14674</v>
      </c>
    </row>
    <row r="1745" spans="1:3">
      <c r="A1745" s="2" t="s">
        <v>4296</v>
      </c>
      <c r="B1745" s="2" t="s">
        <v>4297</v>
      </c>
      <c r="C1745" s="2" t="s">
        <v>14675</v>
      </c>
    </row>
    <row r="1746" spans="1:3">
      <c r="A1746" s="2" t="s">
        <v>4298</v>
      </c>
      <c r="B1746" s="2" t="s">
        <v>4299</v>
      </c>
      <c r="C1746" s="2" t="s">
        <v>14676</v>
      </c>
    </row>
    <row r="1747" spans="1:3">
      <c r="A1747" s="2" t="s">
        <v>4300</v>
      </c>
      <c r="B1747" s="2" t="s">
        <v>4301</v>
      </c>
      <c r="C1747" s="2" t="s">
        <v>14677</v>
      </c>
    </row>
    <row r="1748" spans="1:3">
      <c r="A1748" s="2" t="s">
        <v>4302</v>
      </c>
      <c r="B1748" s="2" t="s">
        <v>4303</v>
      </c>
      <c r="C1748" s="2" t="s">
        <v>14678</v>
      </c>
    </row>
    <row r="1749" spans="1:3">
      <c r="A1749" s="2" t="s">
        <v>4304</v>
      </c>
      <c r="B1749" s="2" t="s">
        <v>4305</v>
      </c>
      <c r="C1749" s="2" t="s">
        <v>14679</v>
      </c>
    </row>
    <row r="1750" spans="1:3">
      <c r="A1750" s="2" t="s">
        <v>4306</v>
      </c>
      <c r="B1750" s="2" t="s">
        <v>4307</v>
      </c>
      <c r="C1750" s="2" t="s">
        <v>14680</v>
      </c>
    </row>
    <row r="1751" spans="1:3">
      <c r="A1751" s="2" t="s">
        <v>4308</v>
      </c>
      <c r="B1751" s="2" t="s">
        <v>4309</v>
      </c>
      <c r="C1751" s="2" t="s">
        <v>14681</v>
      </c>
    </row>
    <row r="1752" spans="1:3">
      <c r="A1752" s="2" t="s">
        <v>4310</v>
      </c>
      <c r="B1752" s="2" t="s">
        <v>4311</v>
      </c>
      <c r="C1752" s="2" t="s">
        <v>14682</v>
      </c>
    </row>
    <row r="1753" spans="1:3">
      <c r="A1753" s="2" t="s">
        <v>4312</v>
      </c>
      <c r="B1753" s="2" t="s">
        <v>4313</v>
      </c>
      <c r="C1753" s="2" t="s">
        <v>14683</v>
      </c>
    </row>
    <row r="1754" spans="1:3">
      <c r="A1754" s="2" t="s">
        <v>4314</v>
      </c>
      <c r="B1754" s="2" t="s">
        <v>4315</v>
      </c>
      <c r="C1754" s="2" t="s">
        <v>14684</v>
      </c>
    </row>
    <row r="1755" spans="1:3">
      <c r="A1755" s="2" t="s">
        <v>4316</v>
      </c>
      <c r="B1755" s="2" t="s">
        <v>4317</v>
      </c>
      <c r="C1755" s="2" t="s">
        <v>14685</v>
      </c>
    </row>
    <row r="1756" spans="1:3">
      <c r="A1756" s="2" t="s">
        <v>4318</v>
      </c>
      <c r="B1756" s="2" t="s">
        <v>4319</v>
      </c>
      <c r="C1756" s="2" t="s">
        <v>14686</v>
      </c>
    </row>
    <row r="1757" spans="1:3">
      <c r="A1757" s="2" t="s">
        <v>4320</v>
      </c>
      <c r="B1757" s="2" t="s">
        <v>4321</v>
      </c>
      <c r="C1757" s="2" t="s">
        <v>14687</v>
      </c>
    </row>
    <row r="1758" spans="1:3">
      <c r="A1758" s="2" t="s">
        <v>4322</v>
      </c>
      <c r="B1758" s="2" t="s">
        <v>4323</v>
      </c>
      <c r="C1758" s="2" t="s">
        <v>14688</v>
      </c>
    </row>
    <row r="1759" spans="1:3">
      <c r="A1759" s="2" t="s">
        <v>4324</v>
      </c>
      <c r="B1759" s="2" t="s">
        <v>4325</v>
      </c>
      <c r="C1759" s="2" t="s">
        <v>14689</v>
      </c>
    </row>
    <row r="1760" spans="1:3">
      <c r="A1760" s="2" t="s">
        <v>4326</v>
      </c>
      <c r="B1760" s="2" t="s">
        <v>4327</v>
      </c>
      <c r="C1760" s="2" t="s">
        <v>14690</v>
      </c>
    </row>
    <row r="1761" spans="1:3">
      <c r="A1761" s="2" t="s">
        <v>4328</v>
      </c>
      <c r="B1761" s="2" t="s">
        <v>4329</v>
      </c>
      <c r="C1761" s="2" t="s">
        <v>14691</v>
      </c>
    </row>
    <row r="1762" spans="1:3">
      <c r="A1762" s="2" t="s">
        <v>4330</v>
      </c>
      <c r="B1762" s="2" t="s">
        <v>4331</v>
      </c>
      <c r="C1762" s="2" t="s">
        <v>14692</v>
      </c>
    </row>
    <row r="1763" spans="1:3">
      <c r="A1763" s="2" t="s">
        <v>4332</v>
      </c>
      <c r="B1763" s="2" t="s">
        <v>4333</v>
      </c>
      <c r="C1763" s="2" t="s">
        <v>14693</v>
      </c>
    </row>
    <row r="1764" spans="1:3">
      <c r="A1764" s="2" t="s">
        <v>4334</v>
      </c>
      <c r="B1764" s="2" t="s">
        <v>4335</v>
      </c>
      <c r="C1764" s="2" t="s">
        <v>14694</v>
      </c>
    </row>
    <row r="1765" spans="1:3">
      <c r="A1765" s="2" t="s">
        <v>4336</v>
      </c>
      <c r="B1765" s="2" t="s">
        <v>4337</v>
      </c>
      <c r="C1765" s="2" t="s">
        <v>14695</v>
      </c>
    </row>
    <row r="1766" spans="1:3">
      <c r="A1766" s="2" t="s">
        <v>4338</v>
      </c>
      <c r="B1766" s="2" t="s">
        <v>4339</v>
      </c>
      <c r="C1766" s="2" t="s">
        <v>14696</v>
      </c>
    </row>
    <row r="1767" spans="1:3">
      <c r="A1767" s="2" t="s">
        <v>4340</v>
      </c>
      <c r="B1767" s="2" t="s">
        <v>4341</v>
      </c>
      <c r="C1767" s="2" t="s">
        <v>14697</v>
      </c>
    </row>
    <row r="1768" spans="1:3">
      <c r="A1768" s="2" t="s">
        <v>4342</v>
      </c>
      <c r="B1768" s="2" t="s">
        <v>4343</v>
      </c>
      <c r="C1768" s="2" t="s">
        <v>14698</v>
      </c>
    </row>
    <row r="1769" spans="1:3">
      <c r="A1769" s="2" t="s">
        <v>4344</v>
      </c>
      <c r="B1769" s="2" t="s">
        <v>4345</v>
      </c>
      <c r="C1769" s="2" t="s">
        <v>14699</v>
      </c>
    </row>
    <row r="1770" spans="1:3">
      <c r="A1770" s="2" t="s">
        <v>4346</v>
      </c>
      <c r="B1770" s="2" t="s">
        <v>4347</v>
      </c>
      <c r="C1770" s="2" t="s">
        <v>14700</v>
      </c>
    </row>
    <row r="1771" spans="1:3">
      <c r="A1771" s="2" t="s">
        <v>4348</v>
      </c>
      <c r="B1771" s="2" t="s">
        <v>4349</v>
      </c>
      <c r="C1771" s="2" t="s">
        <v>14701</v>
      </c>
    </row>
    <row r="1772" spans="1:3">
      <c r="A1772" s="2" t="s">
        <v>4350</v>
      </c>
      <c r="B1772" s="2" t="s">
        <v>4351</v>
      </c>
      <c r="C1772" s="2" t="s">
        <v>14702</v>
      </c>
    </row>
    <row r="1773" spans="1:3">
      <c r="A1773" s="2" t="s">
        <v>4352</v>
      </c>
      <c r="B1773" s="2" t="s">
        <v>4353</v>
      </c>
      <c r="C1773" s="2" t="s">
        <v>14703</v>
      </c>
    </row>
    <row r="1774" spans="1:3">
      <c r="A1774" s="2" t="s">
        <v>4354</v>
      </c>
      <c r="B1774" s="2" t="s">
        <v>4355</v>
      </c>
      <c r="C1774" s="2" t="s">
        <v>14704</v>
      </c>
    </row>
    <row r="1775" spans="1:3">
      <c r="A1775" s="2" t="s">
        <v>4356</v>
      </c>
      <c r="B1775" s="2" t="s">
        <v>4357</v>
      </c>
      <c r="C1775" s="2" t="s">
        <v>14705</v>
      </c>
    </row>
    <row r="1776" spans="1:3">
      <c r="A1776" s="2" t="s">
        <v>4358</v>
      </c>
      <c r="B1776" s="2" t="s">
        <v>4359</v>
      </c>
      <c r="C1776" s="2" t="s">
        <v>14706</v>
      </c>
    </row>
    <row r="1777" spans="1:3">
      <c r="A1777" s="2" t="s">
        <v>4360</v>
      </c>
      <c r="B1777" s="2" t="s">
        <v>4361</v>
      </c>
      <c r="C1777" s="2" t="s">
        <v>14707</v>
      </c>
    </row>
    <row r="1778" spans="1:3">
      <c r="A1778" s="2" t="s">
        <v>4362</v>
      </c>
      <c r="B1778" s="2" t="s">
        <v>4363</v>
      </c>
      <c r="C1778" s="2" t="s">
        <v>14708</v>
      </c>
    </row>
    <row r="1779" spans="1:3">
      <c r="A1779" s="2" t="s">
        <v>4364</v>
      </c>
      <c r="B1779" s="2" t="s">
        <v>4365</v>
      </c>
      <c r="C1779" s="2" t="s">
        <v>14709</v>
      </c>
    </row>
    <row r="1780" spans="1:3">
      <c r="A1780" s="2" t="s">
        <v>4366</v>
      </c>
      <c r="B1780" s="2" t="s">
        <v>4367</v>
      </c>
      <c r="C1780" s="2" t="s">
        <v>14710</v>
      </c>
    </row>
    <row r="1781" spans="1:3">
      <c r="A1781" s="2" t="s">
        <v>4368</v>
      </c>
      <c r="B1781" s="2" t="s">
        <v>4369</v>
      </c>
      <c r="C1781" s="2" t="s">
        <v>14711</v>
      </c>
    </row>
    <row r="1782" spans="1:3">
      <c r="A1782" s="2" t="s">
        <v>4370</v>
      </c>
      <c r="B1782" s="2" t="s">
        <v>4371</v>
      </c>
      <c r="C1782" s="2" t="s">
        <v>14712</v>
      </c>
    </row>
    <row r="1783" spans="1:3">
      <c r="A1783" s="2" t="s">
        <v>4372</v>
      </c>
      <c r="B1783" s="2" t="s">
        <v>4373</v>
      </c>
      <c r="C1783" s="2" t="s">
        <v>14713</v>
      </c>
    </row>
    <row r="1784" spans="1:3">
      <c r="A1784" s="2" t="s">
        <v>4374</v>
      </c>
      <c r="B1784" s="2" t="s">
        <v>4375</v>
      </c>
      <c r="C1784" s="2" t="s">
        <v>14714</v>
      </c>
    </row>
    <row r="1785" spans="1:3">
      <c r="A1785" s="2" t="s">
        <v>4376</v>
      </c>
      <c r="B1785" s="2" t="s">
        <v>4377</v>
      </c>
      <c r="C1785" s="2" t="s">
        <v>14715</v>
      </c>
    </row>
    <row r="1786" spans="1:3">
      <c r="A1786" s="2" t="s">
        <v>4378</v>
      </c>
      <c r="B1786" s="2" t="s">
        <v>4379</v>
      </c>
      <c r="C1786" s="2" t="s">
        <v>14716</v>
      </c>
    </row>
    <row r="1787" spans="1:3">
      <c r="A1787" s="2" t="s">
        <v>4380</v>
      </c>
      <c r="B1787" s="2" t="s">
        <v>4381</v>
      </c>
      <c r="C1787" s="2" t="s">
        <v>14717</v>
      </c>
    </row>
    <row r="1788" spans="1:3">
      <c r="A1788" s="2" t="s">
        <v>4382</v>
      </c>
      <c r="B1788" s="2" t="s">
        <v>4383</v>
      </c>
      <c r="C1788" s="2" t="s">
        <v>14718</v>
      </c>
    </row>
    <row r="1789" spans="1:3">
      <c r="A1789" s="2" t="s">
        <v>4384</v>
      </c>
      <c r="B1789" s="2" t="s">
        <v>4385</v>
      </c>
      <c r="C1789" s="2" t="s">
        <v>14719</v>
      </c>
    </row>
    <row r="1790" spans="1:3">
      <c r="A1790" s="2" t="s">
        <v>4386</v>
      </c>
      <c r="B1790" s="2" t="s">
        <v>4387</v>
      </c>
      <c r="C1790" s="2" t="s">
        <v>14720</v>
      </c>
    </row>
    <row r="1791" spans="1:3">
      <c r="A1791" s="2" t="s">
        <v>4388</v>
      </c>
      <c r="B1791" s="2" t="s">
        <v>4389</v>
      </c>
      <c r="C1791" s="2" t="s">
        <v>14721</v>
      </c>
    </row>
    <row r="1792" spans="1:3">
      <c r="A1792" s="2" t="s">
        <v>4390</v>
      </c>
      <c r="B1792" s="2" t="s">
        <v>4391</v>
      </c>
      <c r="C1792" s="2" t="s">
        <v>14722</v>
      </c>
    </row>
    <row r="1793" spans="1:3">
      <c r="A1793" s="2" t="s">
        <v>4392</v>
      </c>
      <c r="B1793" s="2" t="s">
        <v>4393</v>
      </c>
      <c r="C1793" s="2" t="s">
        <v>14723</v>
      </c>
    </row>
    <row r="1794" spans="1:3">
      <c r="A1794" s="2" t="s">
        <v>4394</v>
      </c>
      <c r="B1794" s="2" t="s">
        <v>4395</v>
      </c>
      <c r="C1794" s="2" t="s">
        <v>14724</v>
      </c>
    </row>
    <row r="1795" spans="1:3">
      <c r="A1795" s="2" t="s">
        <v>4396</v>
      </c>
      <c r="B1795" s="2" t="s">
        <v>4397</v>
      </c>
      <c r="C1795" s="2" t="s">
        <v>14725</v>
      </c>
    </row>
    <row r="1796" spans="1:3">
      <c r="A1796" s="2" t="s">
        <v>4398</v>
      </c>
      <c r="B1796" s="2" t="s">
        <v>4399</v>
      </c>
      <c r="C1796" s="2" t="s">
        <v>14726</v>
      </c>
    </row>
    <row r="1797" spans="1:3">
      <c r="A1797" s="2" t="s">
        <v>4400</v>
      </c>
      <c r="B1797" s="2" t="s">
        <v>4401</v>
      </c>
      <c r="C1797" s="2" t="s">
        <v>14727</v>
      </c>
    </row>
    <row r="1798" spans="1:3">
      <c r="A1798" s="2" t="s">
        <v>4402</v>
      </c>
      <c r="B1798" s="2" t="s">
        <v>4403</v>
      </c>
      <c r="C1798" s="2" t="s">
        <v>14728</v>
      </c>
    </row>
    <row r="1799" spans="1:3">
      <c r="A1799" s="2" t="s">
        <v>14729</v>
      </c>
      <c r="B1799" s="2" t="s">
        <v>14730</v>
      </c>
      <c r="C1799" s="2" t="s">
        <v>14731</v>
      </c>
    </row>
    <row r="1800" spans="1:3">
      <c r="A1800" s="2" t="s">
        <v>3982</v>
      </c>
      <c r="B1800" s="2" t="s">
        <v>3983</v>
      </c>
      <c r="C1800" s="2" t="s">
        <v>14732</v>
      </c>
    </row>
    <row r="1801" spans="1:3">
      <c r="A1801" s="2" t="s">
        <v>3984</v>
      </c>
      <c r="B1801" s="2" t="s">
        <v>3985</v>
      </c>
      <c r="C1801" s="2" t="s">
        <v>14733</v>
      </c>
    </row>
    <row r="1802" spans="1:3">
      <c r="A1802" s="2" t="s">
        <v>3986</v>
      </c>
      <c r="B1802" s="2" t="s">
        <v>3987</v>
      </c>
      <c r="C1802" s="2" t="s">
        <v>14734</v>
      </c>
    </row>
    <row r="1803" spans="1:3">
      <c r="A1803" s="2" t="s">
        <v>3988</v>
      </c>
      <c r="B1803" s="2" t="s">
        <v>3989</v>
      </c>
      <c r="C1803" s="2" t="s">
        <v>14735</v>
      </c>
    </row>
    <row r="1804" spans="1:3">
      <c r="A1804" s="2" t="s">
        <v>3990</v>
      </c>
      <c r="B1804" s="2" t="s">
        <v>3991</v>
      </c>
      <c r="C1804" s="2" t="s">
        <v>14736</v>
      </c>
    </row>
    <row r="1805" spans="1:3">
      <c r="A1805" s="2" t="s">
        <v>3992</v>
      </c>
      <c r="B1805" s="2" t="s">
        <v>3993</v>
      </c>
      <c r="C1805" s="2" t="s">
        <v>14737</v>
      </c>
    </row>
    <row r="1806" spans="1:3">
      <c r="A1806" s="2" t="s">
        <v>3994</v>
      </c>
      <c r="B1806" s="2" t="s">
        <v>3995</v>
      </c>
      <c r="C1806" s="2" t="s">
        <v>14738</v>
      </c>
    </row>
    <row r="1807" spans="1:3">
      <c r="A1807" s="2" t="s">
        <v>3996</v>
      </c>
      <c r="B1807" s="2" t="s">
        <v>3997</v>
      </c>
      <c r="C1807" s="2" t="s">
        <v>14739</v>
      </c>
    </row>
    <row r="1808" spans="1:3">
      <c r="A1808" s="2" t="s">
        <v>3998</v>
      </c>
      <c r="B1808" s="2" t="s">
        <v>3999</v>
      </c>
      <c r="C1808" s="2" t="s">
        <v>14740</v>
      </c>
    </row>
    <row r="1809" spans="1:3">
      <c r="A1809" s="2" t="s">
        <v>4000</v>
      </c>
      <c r="B1809" s="2" t="s">
        <v>4001</v>
      </c>
      <c r="C1809" s="2" t="s">
        <v>14741</v>
      </c>
    </row>
    <row r="1810" spans="1:3">
      <c r="A1810" s="2" t="s">
        <v>4002</v>
      </c>
      <c r="B1810" s="2" t="s">
        <v>4003</v>
      </c>
      <c r="C1810" s="2" t="s">
        <v>14742</v>
      </c>
    </row>
    <row r="1811" spans="1:3">
      <c r="A1811" s="2" t="s">
        <v>4004</v>
      </c>
      <c r="B1811" s="2" t="s">
        <v>4005</v>
      </c>
      <c r="C1811" s="2" t="s">
        <v>14743</v>
      </c>
    </row>
    <row r="1812" spans="1:3">
      <c r="A1812" s="2" t="s">
        <v>4006</v>
      </c>
      <c r="B1812" s="2" t="s">
        <v>4007</v>
      </c>
      <c r="C1812" s="2" t="s">
        <v>14744</v>
      </c>
    </row>
    <row r="1813" spans="1:3">
      <c r="A1813" s="2" t="s">
        <v>4008</v>
      </c>
      <c r="B1813" s="2" t="s">
        <v>4009</v>
      </c>
      <c r="C1813" s="2" t="s">
        <v>14745</v>
      </c>
    </row>
    <row r="1814" spans="1:3">
      <c r="A1814" s="2" t="s">
        <v>4010</v>
      </c>
      <c r="B1814" s="2" t="s">
        <v>4011</v>
      </c>
      <c r="C1814" s="2" t="s">
        <v>14746</v>
      </c>
    </row>
    <row r="1815" spans="1:3">
      <c r="A1815" s="2" t="s">
        <v>4012</v>
      </c>
      <c r="B1815" s="2" t="s">
        <v>4013</v>
      </c>
      <c r="C1815" s="2" t="s">
        <v>14747</v>
      </c>
    </row>
    <row r="1816" spans="1:3">
      <c r="A1816" s="2" t="s">
        <v>4014</v>
      </c>
      <c r="B1816" s="2" t="s">
        <v>4015</v>
      </c>
      <c r="C1816" s="2" t="s">
        <v>14748</v>
      </c>
    </row>
    <row r="1817" spans="1:3">
      <c r="A1817" s="2" t="s">
        <v>4016</v>
      </c>
      <c r="B1817" s="2" t="s">
        <v>4017</v>
      </c>
      <c r="C1817" s="2" t="s">
        <v>14749</v>
      </c>
    </row>
    <row r="1818" spans="1:3">
      <c r="A1818" s="2" t="s">
        <v>4018</v>
      </c>
      <c r="B1818" s="2" t="s">
        <v>4019</v>
      </c>
      <c r="C1818" s="2" t="s">
        <v>14750</v>
      </c>
    </row>
    <row r="1819" spans="1:3">
      <c r="A1819" s="2" t="s">
        <v>4020</v>
      </c>
      <c r="B1819" s="2" t="s">
        <v>4021</v>
      </c>
      <c r="C1819" s="2" t="s">
        <v>14751</v>
      </c>
    </row>
    <row r="1820" spans="1:3">
      <c r="A1820" s="2" t="s">
        <v>4022</v>
      </c>
      <c r="B1820" s="2" t="s">
        <v>4023</v>
      </c>
      <c r="C1820" s="2" t="s">
        <v>14752</v>
      </c>
    </row>
    <row r="1821" spans="1:3">
      <c r="A1821" s="2" t="s">
        <v>4024</v>
      </c>
      <c r="B1821" s="2" t="s">
        <v>4025</v>
      </c>
      <c r="C1821" s="2" t="s">
        <v>14753</v>
      </c>
    </row>
    <row r="1822" spans="1:3">
      <c r="A1822" s="2" t="s">
        <v>4026</v>
      </c>
      <c r="B1822" s="2" t="s">
        <v>4027</v>
      </c>
      <c r="C1822" s="2" t="s">
        <v>14754</v>
      </c>
    </row>
    <row r="1823" spans="1:3">
      <c r="A1823" s="2" t="s">
        <v>4028</v>
      </c>
      <c r="B1823" s="2" t="s">
        <v>4029</v>
      </c>
      <c r="C1823" s="2" t="s">
        <v>14755</v>
      </c>
    </row>
    <row r="1824" spans="1:3">
      <c r="A1824" s="2" t="s">
        <v>4030</v>
      </c>
      <c r="B1824" s="2" t="s">
        <v>4031</v>
      </c>
      <c r="C1824" s="2" t="s">
        <v>14756</v>
      </c>
    </row>
    <row r="1825" spans="1:3">
      <c r="A1825" s="2" t="s">
        <v>4032</v>
      </c>
      <c r="B1825" s="2" t="s">
        <v>4033</v>
      </c>
      <c r="C1825" s="2" t="s">
        <v>14757</v>
      </c>
    </row>
    <row r="1826" spans="1:3">
      <c r="A1826" s="2" t="s">
        <v>4034</v>
      </c>
      <c r="B1826" s="2" t="s">
        <v>14758</v>
      </c>
      <c r="C1826" s="2" t="s">
        <v>14759</v>
      </c>
    </row>
    <row r="1827" spans="1:3">
      <c r="A1827" s="2" t="s">
        <v>4035</v>
      </c>
      <c r="B1827" s="2" t="s">
        <v>4036</v>
      </c>
      <c r="C1827" s="2" t="s">
        <v>14760</v>
      </c>
    </row>
    <row r="1828" spans="1:3">
      <c r="A1828" s="2" t="s">
        <v>4037</v>
      </c>
      <c r="B1828" s="2" t="s">
        <v>4038</v>
      </c>
      <c r="C1828" s="2" t="s">
        <v>14761</v>
      </c>
    </row>
    <row r="1829" spans="1:3">
      <c r="A1829" s="2" t="s">
        <v>4039</v>
      </c>
      <c r="B1829" s="2" t="s">
        <v>4040</v>
      </c>
      <c r="C1829" s="2" t="s">
        <v>14762</v>
      </c>
    </row>
    <row r="1830" spans="1:3">
      <c r="A1830" s="2" t="s">
        <v>4041</v>
      </c>
      <c r="B1830" s="2" t="s">
        <v>4042</v>
      </c>
      <c r="C1830" s="2" t="s">
        <v>14763</v>
      </c>
    </row>
    <row r="1831" spans="1:3">
      <c r="A1831" s="2" t="s">
        <v>4043</v>
      </c>
      <c r="B1831" s="2" t="s">
        <v>4044</v>
      </c>
      <c r="C1831" s="2" t="s">
        <v>14764</v>
      </c>
    </row>
    <row r="1832" spans="1:3">
      <c r="A1832" s="2" t="s">
        <v>14765</v>
      </c>
      <c r="B1832" s="2" t="s">
        <v>14766</v>
      </c>
      <c r="C1832" s="2" t="s">
        <v>14767</v>
      </c>
    </row>
    <row r="1833" spans="1:3">
      <c r="A1833" s="2" t="s">
        <v>4116</v>
      </c>
      <c r="B1833" s="2" t="s">
        <v>4117</v>
      </c>
      <c r="C1833" s="2" t="s">
        <v>14768</v>
      </c>
    </row>
    <row r="1834" spans="1:3">
      <c r="A1834" s="2" t="s">
        <v>4124</v>
      </c>
      <c r="B1834" s="2" t="s">
        <v>4125</v>
      </c>
      <c r="C1834" s="2" t="s">
        <v>14769</v>
      </c>
    </row>
    <row r="1835" spans="1:3">
      <c r="A1835" s="2" t="s">
        <v>4126</v>
      </c>
      <c r="B1835" s="2" t="s">
        <v>4127</v>
      </c>
      <c r="C1835" s="2" t="s">
        <v>14770</v>
      </c>
    </row>
    <row r="1836" spans="1:3">
      <c r="A1836" s="2" t="s">
        <v>4136</v>
      </c>
      <c r="B1836" s="2" t="s">
        <v>4137</v>
      </c>
      <c r="C1836" s="2" t="s">
        <v>14771</v>
      </c>
    </row>
    <row r="1837" spans="1:3">
      <c r="A1837" s="2" t="s">
        <v>4140</v>
      </c>
      <c r="B1837" s="2" t="s">
        <v>4141</v>
      </c>
      <c r="C1837" s="2" t="s">
        <v>14772</v>
      </c>
    </row>
    <row r="1838" spans="1:3">
      <c r="A1838" s="2" t="s">
        <v>4146</v>
      </c>
      <c r="B1838" s="2" t="s">
        <v>4147</v>
      </c>
      <c r="C1838" s="2" t="s">
        <v>14773</v>
      </c>
    </row>
    <row r="1839" spans="1:3">
      <c r="A1839" s="2" t="s">
        <v>4150</v>
      </c>
      <c r="B1839" s="2" t="s">
        <v>4151</v>
      </c>
      <c r="C1839" s="2" t="s">
        <v>14774</v>
      </c>
    </row>
    <row r="1840" spans="1:3">
      <c r="A1840" s="2" t="s">
        <v>4152</v>
      </c>
      <c r="B1840" s="2" t="s">
        <v>4153</v>
      </c>
      <c r="C1840" s="2" t="s">
        <v>14775</v>
      </c>
    </row>
    <row r="1841" spans="1:3">
      <c r="A1841" s="2" t="s">
        <v>4156</v>
      </c>
      <c r="B1841" s="2" t="s">
        <v>4157</v>
      </c>
      <c r="C1841" s="2" t="s">
        <v>14776</v>
      </c>
    </row>
    <row r="1842" spans="1:3">
      <c r="A1842" s="2" t="s">
        <v>4163</v>
      </c>
      <c r="B1842" s="2" t="s">
        <v>4164</v>
      </c>
      <c r="C1842" s="2" t="s">
        <v>14777</v>
      </c>
    </row>
    <row r="1843" spans="1:3">
      <c r="A1843" s="2" t="s">
        <v>4165</v>
      </c>
      <c r="B1843" s="2" t="s">
        <v>4166</v>
      </c>
      <c r="C1843" s="2" t="s">
        <v>14778</v>
      </c>
    </row>
    <row r="1844" spans="1:3">
      <c r="A1844" s="2" t="s">
        <v>4189</v>
      </c>
      <c r="B1844" s="2" t="s">
        <v>4190</v>
      </c>
      <c r="C1844" s="2" t="s">
        <v>14779</v>
      </c>
    </row>
    <row r="1845" spans="1:3">
      <c r="A1845" s="2" t="s">
        <v>4191</v>
      </c>
      <c r="B1845" s="2" t="s">
        <v>4192</v>
      </c>
      <c r="C1845" s="2" t="s">
        <v>14780</v>
      </c>
    </row>
    <row r="1846" spans="1:3">
      <c r="A1846" s="2" t="s">
        <v>4203</v>
      </c>
      <c r="B1846" s="2" t="s">
        <v>4204</v>
      </c>
      <c r="C1846" s="2" t="s">
        <v>14781</v>
      </c>
    </row>
    <row r="1847" spans="1:3">
      <c r="A1847" s="2" t="s">
        <v>4205</v>
      </c>
      <c r="B1847" s="2" t="s">
        <v>4206</v>
      </c>
      <c r="C1847" s="2" t="s">
        <v>14782</v>
      </c>
    </row>
    <row r="1848" spans="1:3">
      <c r="A1848" s="2" t="s">
        <v>4207</v>
      </c>
      <c r="B1848" s="2" t="s">
        <v>4208</v>
      </c>
      <c r="C1848" s="2" t="s">
        <v>14783</v>
      </c>
    </row>
    <row r="1849" spans="1:3">
      <c r="A1849" s="2" t="s">
        <v>4213</v>
      </c>
      <c r="B1849" s="2" t="s">
        <v>4214</v>
      </c>
      <c r="C1849" s="2" t="s">
        <v>14784</v>
      </c>
    </row>
    <row r="1850" spans="1:3">
      <c r="A1850" s="2" t="s">
        <v>4219</v>
      </c>
      <c r="B1850" s="2" t="s">
        <v>14785</v>
      </c>
      <c r="C1850" s="2" t="s">
        <v>14786</v>
      </c>
    </row>
    <row r="1851" spans="1:3">
      <c r="A1851" s="2" t="s">
        <v>4238</v>
      </c>
      <c r="B1851" s="2" t="s">
        <v>4239</v>
      </c>
      <c r="C1851" s="2" t="s">
        <v>14787</v>
      </c>
    </row>
    <row r="1852" spans="1:3">
      <c r="A1852" s="2" t="s">
        <v>4248</v>
      </c>
      <c r="B1852" s="2" t="s">
        <v>4249</v>
      </c>
      <c r="C1852" s="2" t="s">
        <v>14788</v>
      </c>
    </row>
    <row r="1853" spans="1:3">
      <c r="A1853" s="2" t="s">
        <v>4250</v>
      </c>
      <c r="B1853" s="2" t="s">
        <v>4251</v>
      </c>
      <c r="C1853" s="2" t="s">
        <v>14789</v>
      </c>
    </row>
    <row r="1854" spans="1:3">
      <c r="A1854" s="2" t="s">
        <v>4262</v>
      </c>
      <c r="B1854" s="2" t="s">
        <v>4263</v>
      </c>
      <c r="C1854" s="2" t="s">
        <v>14790</v>
      </c>
    </row>
    <row r="1855" spans="1:3">
      <c r="A1855" s="2" t="s">
        <v>14791</v>
      </c>
      <c r="B1855" s="2" t="s">
        <v>14792</v>
      </c>
      <c r="C1855" s="2" t="s">
        <v>14793</v>
      </c>
    </row>
    <row r="1856" spans="1:3">
      <c r="A1856" s="2" t="s">
        <v>4097</v>
      </c>
      <c r="B1856" s="2" t="s">
        <v>4098</v>
      </c>
      <c r="C1856" s="2" t="s">
        <v>14794</v>
      </c>
    </row>
    <row r="1857" spans="1:3">
      <c r="A1857" s="2" t="s">
        <v>4099</v>
      </c>
      <c r="B1857" s="2" t="s">
        <v>4100</v>
      </c>
      <c r="C1857" s="2" t="s">
        <v>14795</v>
      </c>
    </row>
    <row r="1858" spans="1:3">
      <c r="A1858" s="2" t="s">
        <v>4101</v>
      </c>
      <c r="B1858" s="2" t="s">
        <v>4102</v>
      </c>
      <c r="C1858" s="2" t="s">
        <v>14796</v>
      </c>
    </row>
    <row r="1859" spans="1:3">
      <c r="A1859" s="2" t="s">
        <v>4103</v>
      </c>
      <c r="B1859" s="2" t="s">
        <v>14797</v>
      </c>
      <c r="C1859" s="2" t="s">
        <v>14798</v>
      </c>
    </row>
    <row r="1860" spans="1:3">
      <c r="A1860" s="2" t="s">
        <v>4104</v>
      </c>
      <c r="B1860" s="2" t="s">
        <v>4105</v>
      </c>
      <c r="C1860" s="2" t="s">
        <v>14799</v>
      </c>
    </row>
    <row r="1861" spans="1:3">
      <c r="A1861" s="2" t="s">
        <v>4106</v>
      </c>
      <c r="B1861" s="2" t="s">
        <v>14800</v>
      </c>
      <c r="C1861" s="2" t="s">
        <v>14801</v>
      </c>
    </row>
    <row r="1862" spans="1:3">
      <c r="A1862" s="2" t="s">
        <v>4107</v>
      </c>
      <c r="B1862" s="2" t="s">
        <v>4108</v>
      </c>
      <c r="C1862" s="2" t="s">
        <v>14802</v>
      </c>
    </row>
    <row r="1863" spans="1:3">
      <c r="A1863" s="2" t="s">
        <v>4109</v>
      </c>
      <c r="B1863" s="2" t="s">
        <v>4110</v>
      </c>
      <c r="C1863" s="2" t="s">
        <v>14803</v>
      </c>
    </row>
    <row r="1864" spans="1:3">
      <c r="A1864" s="2" t="s">
        <v>4111</v>
      </c>
      <c r="B1864" s="2" t="s">
        <v>4112</v>
      </c>
      <c r="C1864" s="2" t="s">
        <v>14804</v>
      </c>
    </row>
    <row r="1865" spans="1:3">
      <c r="A1865" s="2" t="s">
        <v>4113</v>
      </c>
      <c r="B1865" s="2" t="s">
        <v>14805</v>
      </c>
      <c r="C1865" s="2" t="s">
        <v>14806</v>
      </c>
    </row>
    <row r="1866" spans="1:3">
      <c r="A1866" s="2" t="s">
        <v>4114</v>
      </c>
      <c r="B1866" s="2" t="s">
        <v>4115</v>
      </c>
      <c r="C1866" s="2" t="s">
        <v>14807</v>
      </c>
    </row>
    <row r="1867" spans="1:3">
      <c r="A1867" s="2" t="s">
        <v>4404</v>
      </c>
      <c r="B1867" s="2" t="s">
        <v>1667</v>
      </c>
      <c r="C1867" s="2" t="s">
        <v>14808</v>
      </c>
    </row>
    <row r="1868" spans="1:3">
      <c r="A1868" s="2" t="s">
        <v>4405</v>
      </c>
      <c r="B1868" s="2" t="s">
        <v>3127</v>
      </c>
      <c r="C1868" s="2" t="s">
        <v>14809</v>
      </c>
    </row>
    <row r="1869" spans="1:3">
      <c r="A1869" s="2" t="s">
        <v>4406</v>
      </c>
      <c r="B1869" s="2" t="s">
        <v>1336</v>
      </c>
      <c r="C1869" s="2" t="s">
        <v>14810</v>
      </c>
    </row>
    <row r="1870" spans="1:3">
      <c r="A1870" s="2" t="s">
        <v>4407</v>
      </c>
      <c r="B1870" s="2" t="s">
        <v>1338</v>
      </c>
      <c r="C1870" s="2" t="s">
        <v>14811</v>
      </c>
    </row>
    <row r="1871" spans="1:3">
      <c r="A1871" s="2" t="s">
        <v>4408</v>
      </c>
      <c r="B1871" s="2" t="s">
        <v>3134</v>
      </c>
      <c r="C1871" s="2" t="s">
        <v>14812</v>
      </c>
    </row>
    <row r="1872" spans="1:3">
      <c r="A1872" s="2" t="s">
        <v>4409</v>
      </c>
      <c r="B1872" s="2" t="s">
        <v>3136</v>
      </c>
      <c r="C1872" s="2" t="s">
        <v>14813</v>
      </c>
    </row>
    <row r="1873" spans="1:3">
      <c r="A1873" s="2" t="s">
        <v>4410</v>
      </c>
      <c r="B1873" s="2" t="s">
        <v>4411</v>
      </c>
      <c r="C1873" s="2" t="s">
        <v>14814</v>
      </c>
    </row>
    <row r="1874" spans="1:3">
      <c r="A1874" s="2" t="s">
        <v>4412</v>
      </c>
      <c r="B1874" s="2" t="s">
        <v>4413</v>
      </c>
      <c r="C1874" s="2" t="s">
        <v>14815</v>
      </c>
    </row>
    <row r="1875" spans="1:3">
      <c r="A1875" s="2" t="s">
        <v>4414</v>
      </c>
      <c r="B1875" s="2" t="s">
        <v>4415</v>
      </c>
      <c r="C1875" s="2" t="s">
        <v>14816</v>
      </c>
    </row>
    <row r="1876" spans="1:3">
      <c r="A1876" s="2" t="s">
        <v>4416</v>
      </c>
      <c r="B1876" s="2" t="s">
        <v>4417</v>
      </c>
      <c r="C1876" s="2" t="s">
        <v>14817</v>
      </c>
    </row>
    <row r="1877" spans="1:3">
      <c r="A1877" s="2" t="s">
        <v>4418</v>
      </c>
      <c r="B1877" s="2" t="s">
        <v>4419</v>
      </c>
      <c r="C1877" s="2" t="s">
        <v>14818</v>
      </c>
    </row>
    <row r="1878" spans="1:3">
      <c r="A1878" s="2" t="s">
        <v>4420</v>
      </c>
      <c r="B1878" s="2" t="s">
        <v>4421</v>
      </c>
      <c r="C1878" s="2" t="s">
        <v>14819</v>
      </c>
    </row>
    <row r="1879" spans="1:3">
      <c r="A1879" s="2" t="s">
        <v>4422</v>
      </c>
      <c r="B1879" s="2" t="s">
        <v>4423</v>
      </c>
      <c r="C1879" s="2" t="s">
        <v>14820</v>
      </c>
    </row>
    <row r="1880" spans="1:3">
      <c r="A1880" s="2" t="s">
        <v>4424</v>
      </c>
      <c r="B1880" s="2" t="s">
        <v>4425</v>
      </c>
      <c r="C1880" s="2" t="s">
        <v>14821</v>
      </c>
    </row>
    <row r="1881" spans="1:3">
      <c r="A1881" s="2" t="s">
        <v>4426</v>
      </c>
      <c r="B1881" s="2" t="s">
        <v>4427</v>
      </c>
      <c r="C1881" s="2" t="s">
        <v>14822</v>
      </c>
    </row>
    <row r="1882" spans="1:3">
      <c r="A1882" s="2" t="s">
        <v>4428</v>
      </c>
      <c r="B1882" s="2" t="s">
        <v>4429</v>
      </c>
      <c r="C1882" s="2" t="s">
        <v>14823</v>
      </c>
    </row>
    <row r="1883" spans="1:3">
      <c r="A1883" s="2" t="s">
        <v>4430</v>
      </c>
      <c r="B1883" s="2" t="s">
        <v>4431</v>
      </c>
      <c r="C1883" s="2" t="s">
        <v>14824</v>
      </c>
    </row>
    <row r="1884" spans="1:3">
      <c r="A1884" s="2" t="s">
        <v>4432</v>
      </c>
      <c r="B1884" s="2" t="s">
        <v>4433</v>
      </c>
      <c r="C1884" s="2" t="s">
        <v>14825</v>
      </c>
    </row>
    <row r="1885" spans="1:3">
      <c r="A1885" s="2" t="s">
        <v>4434</v>
      </c>
      <c r="B1885" s="2" t="s">
        <v>4435</v>
      </c>
      <c r="C1885" s="2" t="s">
        <v>14826</v>
      </c>
    </row>
    <row r="1886" spans="1:3">
      <c r="A1886" s="2" t="s">
        <v>4436</v>
      </c>
      <c r="B1886" s="2" t="s">
        <v>4437</v>
      </c>
      <c r="C1886" s="2" t="s">
        <v>14827</v>
      </c>
    </row>
    <row r="1887" spans="1:3">
      <c r="A1887" s="2" t="s">
        <v>4438</v>
      </c>
      <c r="B1887" s="2" t="s">
        <v>4439</v>
      </c>
      <c r="C1887" s="2" t="s">
        <v>14828</v>
      </c>
    </row>
    <row r="1888" spans="1:3">
      <c r="A1888" s="2" t="s">
        <v>4440</v>
      </c>
      <c r="B1888" s="2" t="s">
        <v>4441</v>
      </c>
      <c r="C1888" s="2" t="s">
        <v>14829</v>
      </c>
    </row>
    <row r="1889" spans="1:3">
      <c r="A1889" s="2" t="s">
        <v>4442</v>
      </c>
      <c r="B1889" s="2" t="s">
        <v>4443</v>
      </c>
      <c r="C1889" s="2" t="s">
        <v>14830</v>
      </c>
    </row>
    <row r="1890" spans="1:3">
      <c r="A1890" s="2" t="s">
        <v>4444</v>
      </c>
      <c r="B1890" s="2" t="s">
        <v>4445</v>
      </c>
      <c r="C1890" s="2" t="s">
        <v>14831</v>
      </c>
    </row>
    <row r="1891" spans="1:3">
      <c r="A1891" s="2" t="s">
        <v>4446</v>
      </c>
      <c r="B1891" s="2" t="s">
        <v>2271</v>
      </c>
      <c r="C1891" s="2" t="s">
        <v>14832</v>
      </c>
    </row>
    <row r="1892" spans="1:3">
      <c r="A1892" s="2" t="s">
        <v>4447</v>
      </c>
      <c r="B1892" s="2" t="s">
        <v>3698</v>
      </c>
      <c r="C1892" s="2" t="s">
        <v>14833</v>
      </c>
    </row>
    <row r="1893" spans="1:3">
      <c r="A1893" s="2" t="s">
        <v>4448</v>
      </c>
      <c r="B1893" s="2" t="s">
        <v>2283</v>
      </c>
      <c r="C1893" s="2" t="s">
        <v>14834</v>
      </c>
    </row>
    <row r="1894" spans="1:3">
      <c r="A1894" s="2" t="s">
        <v>4449</v>
      </c>
      <c r="B1894" s="2" t="s">
        <v>3706</v>
      </c>
      <c r="C1894" s="2" t="s">
        <v>14835</v>
      </c>
    </row>
    <row r="1895" spans="1:3">
      <c r="A1895" s="2" t="s">
        <v>4450</v>
      </c>
      <c r="B1895" s="2" t="s">
        <v>4451</v>
      </c>
      <c r="C1895" s="2" t="s">
        <v>14836</v>
      </c>
    </row>
    <row r="1896" spans="1:3">
      <c r="A1896" s="2" t="s">
        <v>4452</v>
      </c>
      <c r="B1896" s="2" t="s">
        <v>4453</v>
      </c>
      <c r="C1896" s="2" t="s">
        <v>14837</v>
      </c>
    </row>
    <row r="1897" spans="1:3">
      <c r="A1897" s="2" t="s">
        <v>4454</v>
      </c>
      <c r="B1897" s="2" t="s">
        <v>4455</v>
      </c>
      <c r="C1897" s="2" t="s">
        <v>14838</v>
      </c>
    </row>
    <row r="1898" spans="1:3">
      <c r="A1898" s="2" t="s">
        <v>4456</v>
      </c>
      <c r="B1898" s="2" t="s">
        <v>4457</v>
      </c>
      <c r="C1898" s="2" t="s">
        <v>14839</v>
      </c>
    </row>
    <row r="1899" spans="1:3">
      <c r="A1899" s="2" t="s">
        <v>4458</v>
      </c>
      <c r="B1899" s="2" t="s">
        <v>4459</v>
      </c>
      <c r="C1899" s="2" t="s">
        <v>14840</v>
      </c>
    </row>
    <row r="1900" spans="1:3">
      <c r="A1900" s="2" t="s">
        <v>4460</v>
      </c>
      <c r="B1900" s="2" t="s">
        <v>4461</v>
      </c>
      <c r="C1900" s="2" t="s">
        <v>14841</v>
      </c>
    </row>
    <row r="1901" spans="1:3">
      <c r="A1901" s="2" t="s">
        <v>4462</v>
      </c>
      <c r="B1901" s="2" t="s">
        <v>3714</v>
      </c>
      <c r="C1901" s="2" t="s">
        <v>14842</v>
      </c>
    </row>
    <row r="1902" spans="1:3">
      <c r="A1902" s="2" t="s">
        <v>4463</v>
      </c>
      <c r="B1902" s="2" t="s">
        <v>4464</v>
      </c>
      <c r="C1902" s="2" t="s">
        <v>14843</v>
      </c>
    </row>
    <row r="1903" spans="1:3">
      <c r="A1903" s="2" t="s">
        <v>4465</v>
      </c>
      <c r="B1903" s="2" t="s">
        <v>4466</v>
      </c>
      <c r="C1903" s="2" t="s">
        <v>14844</v>
      </c>
    </row>
    <row r="1904" spans="1:3">
      <c r="A1904" s="2" t="s">
        <v>4467</v>
      </c>
      <c r="B1904" s="2" t="s">
        <v>4468</v>
      </c>
      <c r="C1904" s="2" t="s">
        <v>14845</v>
      </c>
    </row>
    <row r="1905" spans="1:3">
      <c r="A1905" s="2" t="s">
        <v>4469</v>
      </c>
      <c r="B1905" s="2" t="s">
        <v>4470</v>
      </c>
      <c r="C1905" s="2" t="s">
        <v>14846</v>
      </c>
    </row>
    <row r="1906" spans="1:3">
      <c r="A1906" s="2" t="s">
        <v>4471</v>
      </c>
      <c r="B1906" s="2" t="s">
        <v>4472</v>
      </c>
      <c r="C1906" s="2" t="s">
        <v>14847</v>
      </c>
    </row>
    <row r="1907" spans="1:3">
      <c r="A1907" s="2" t="s">
        <v>4473</v>
      </c>
      <c r="B1907" s="2" t="s">
        <v>4474</v>
      </c>
      <c r="C1907" s="2" t="s">
        <v>14848</v>
      </c>
    </row>
    <row r="1908" spans="1:3">
      <c r="A1908" s="2" t="s">
        <v>4475</v>
      </c>
      <c r="B1908" s="2" t="s">
        <v>4476</v>
      </c>
      <c r="C1908" s="2" t="s">
        <v>14849</v>
      </c>
    </row>
    <row r="1909" spans="1:3">
      <c r="A1909" s="2" t="s">
        <v>4477</v>
      </c>
      <c r="B1909" s="2" t="s">
        <v>4478</v>
      </c>
      <c r="C1909" s="2" t="s">
        <v>14850</v>
      </c>
    </row>
    <row r="1910" spans="1:3">
      <c r="A1910" s="2" t="s">
        <v>4479</v>
      </c>
      <c r="B1910" s="2" t="s">
        <v>4480</v>
      </c>
      <c r="C1910" s="2" t="s">
        <v>14851</v>
      </c>
    </row>
    <row r="1911" spans="1:3">
      <c r="A1911" s="2" t="s">
        <v>4481</v>
      </c>
      <c r="B1911" s="2" t="s">
        <v>3714</v>
      </c>
      <c r="C1911" s="2" t="s">
        <v>14852</v>
      </c>
    </row>
    <row r="1912" spans="1:3">
      <c r="A1912" s="2" t="s">
        <v>4482</v>
      </c>
      <c r="B1912" s="2" t="s">
        <v>4483</v>
      </c>
      <c r="C1912" s="2" t="s">
        <v>14853</v>
      </c>
    </row>
    <row r="1913" spans="1:3">
      <c r="A1913" s="2" t="s">
        <v>4484</v>
      </c>
      <c r="B1913" s="2" t="s">
        <v>4485</v>
      </c>
      <c r="C1913" s="2" t="s">
        <v>14854</v>
      </c>
    </row>
    <row r="1914" spans="1:3">
      <c r="A1914" s="2" t="s">
        <v>4486</v>
      </c>
      <c r="B1914" s="2" t="s">
        <v>4487</v>
      </c>
      <c r="C1914" s="2" t="s">
        <v>14855</v>
      </c>
    </row>
    <row r="1915" spans="1:3">
      <c r="A1915" s="2" t="s">
        <v>4488</v>
      </c>
      <c r="B1915" s="2" t="s">
        <v>4489</v>
      </c>
      <c r="C1915" s="2" t="s">
        <v>14856</v>
      </c>
    </row>
    <row r="1916" spans="1:3">
      <c r="A1916" s="2" t="s">
        <v>4490</v>
      </c>
      <c r="B1916" s="2" t="s">
        <v>4487</v>
      </c>
      <c r="C1916" s="2" t="s">
        <v>14855</v>
      </c>
    </row>
    <row r="1917" spans="1:3">
      <c r="A1917" s="2" t="s">
        <v>4491</v>
      </c>
      <c r="B1917" s="2" t="s">
        <v>4492</v>
      </c>
      <c r="C1917" s="2" t="s">
        <v>14857</v>
      </c>
    </row>
    <row r="1918" spans="1:3">
      <c r="A1918" s="2" t="s">
        <v>4493</v>
      </c>
      <c r="B1918" s="2" t="s">
        <v>4494</v>
      </c>
      <c r="C1918" s="2" t="s">
        <v>14858</v>
      </c>
    </row>
    <row r="1919" spans="1:3">
      <c r="A1919" s="2" t="s">
        <v>4495</v>
      </c>
      <c r="B1919" s="2" t="s">
        <v>4496</v>
      </c>
      <c r="C1919" s="2" t="s">
        <v>14859</v>
      </c>
    </row>
    <row r="1920" spans="1:3">
      <c r="A1920" s="2" t="s">
        <v>4497</v>
      </c>
      <c r="B1920" s="2" t="s">
        <v>4498</v>
      </c>
      <c r="C1920" s="2" t="s">
        <v>14860</v>
      </c>
    </row>
    <row r="1921" spans="1:3">
      <c r="A1921" s="2" t="s">
        <v>4499</v>
      </c>
      <c r="B1921" s="2" t="s">
        <v>4500</v>
      </c>
      <c r="C1921" s="2" t="s">
        <v>14861</v>
      </c>
    </row>
    <row r="1922" spans="1:3">
      <c r="A1922" s="2" t="s">
        <v>4501</v>
      </c>
      <c r="B1922" s="2" t="s">
        <v>4502</v>
      </c>
      <c r="C1922" s="2" t="s">
        <v>14862</v>
      </c>
    </row>
    <row r="1923" spans="1:3">
      <c r="A1923" s="2" t="s">
        <v>4503</v>
      </c>
      <c r="B1923" s="2" t="s">
        <v>4504</v>
      </c>
      <c r="C1923" s="2" t="s">
        <v>14863</v>
      </c>
    </row>
    <row r="1924" spans="1:3">
      <c r="A1924" s="2" t="s">
        <v>4505</v>
      </c>
      <c r="B1924" s="2" t="s">
        <v>4498</v>
      </c>
      <c r="C1924" s="2" t="s">
        <v>14860</v>
      </c>
    </row>
    <row r="1925" spans="1:3">
      <c r="A1925" s="2" t="s">
        <v>4506</v>
      </c>
      <c r="B1925" s="2" t="s">
        <v>4507</v>
      </c>
      <c r="C1925" s="2" t="s">
        <v>14864</v>
      </c>
    </row>
    <row r="1926" spans="1:3">
      <c r="A1926" s="2" t="s">
        <v>4508</v>
      </c>
      <c r="B1926" s="2" t="s">
        <v>4509</v>
      </c>
      <c r="C1926" s="2" t="s">
        <v>14865</v>
      </c>
    </row>
    <row r="1927" spans="1:3">
      <c r="A1927" s="2" t="s">
        <v>4510</v>
      </c>
      <c r="B1927" s="2" t="s">
        <v>4511</v>
      </c>
      <c r="C1927" s="2" t="s">
        <v>14866</v>
      </c>
    </row>
    <row r="1928" spans="1:3">
      <c r="A1928" s="2" t="s">
        <v>4512</v>
      </c>
      <c r="B1928" s="2" t="s">
        <v>4513</v>
      </c>
      <c r="C1928" s="2" t="s">
        <v>14867</v>
      </c>
    </row>
    <row r="1929" spans="1:3">
      <c r="A1929" s="2" t="s">
        <v>4514</v>
      </c>
      <c r="B1929" s="2" t="s">
        <v>4509</v>
      </c>
      <c r="C1929" s="2" t="s">
        <v>14865</v>
      </c>
    </row>
    <row r="1930" spans="1:3">
      <c r="A1930" s="2" t="s">
        <v>4515</v>
      </c>
      <c r="B1930" s="2" t="s">
        <v>4516</v>
      </c>
      <c r="C1930" s="2" t="s">
        <v>14868</v>
      </c>
    </row>
    <row r="1931" spans="1:3">
      <c r="A1931" s="2" t="s">
        <v>4517</v>
      </c>
      <c r="B1931" s="2" t="s">
        <v>4518</v>
      </c>
      <c r="C1931" s="2" t="s">
        <v>14869</v>
      </c>
    </row>
    <row r="1932" spans="1:3">
      <c r="A1932" s="2" t="s">
        <v>4519</v>
      </c>
      <c r="B1932" s="2" t="s">
        <v>4518</v>
      </c>
      <c r="C1932" s="2" t="s">
        <v>14869</v>
      </c>
    </row>
    <row r="1933" spans="1:3">
      <c r="A1933" s="2" t="s">
        <v>4520</v>
      </c>
      <c r="B1933" s="2" t="s">
        <v>4521</v>
      </c>
      <c r="C1933" s="2" t="s">
        <v>14870</v>
      </c>
    </row>
    <row r="1934" spans="1:3">
      <c r="A1934" s="2" t="s">
        <v>4522</v>
      </c>
      <c r="B1934" s="2" t="s">
        <v>4523</v>
      </c>
      <c r="C1934" s="2" t="s">
        <v>14871</v>
      </c>
    </row>
    <row r="1935" spans="1:3">
      <c r="A1935" s="2" t="s">
        <v>4524</v>
      </c>
      <c r="B1935" s="2" t="s">
        <v>4525</v>
      </c>
      <c r="C1935" s="2" t="s">
        <v>14872</v>
      </c>
    </row>
    <row r="1936" spans="1:3">
      <c r="A1936" s="2" t="s">
        <v>4526</v>
      </c>
      <c r="B1936" s="2" t="s">
        <v>4527</v>
      </c>
      <c r="C1936" s="2" t="s">
        <v>14873</v>
      </c>
    </row>
    <row r="1937" spans="1:3">
      <c r="A1937" s="2" t="s">
        <v>4528</v>
      </c>
      <c r="B1937" s="2" t="s">
        <v>4529</v>
      </c>
      <c r="C1937" s="2" t="s">
        <v>14874</v>
      </c>
    </row>
    <row r="1938" spans="1:3">
      <c r="A1938" s="2" t="s">
        <v>4530</v>
      </c>
      <c r="B1938" s="2" t="s">
        <v>4531</v>
      </c>
      <c r="C1938" s="2" t="s">
        <v>14875</v>
      </c>
    </row>
    <row r="1939" spans="1:3">
      <c r="A1939" s="2" t="s">
        <v>4532</v>
      </c>
      <c r="B1939" s="2" t="s">
        <v>4529</v>
      </c>
      <c r="C1939" s="2" t="s">
        <v>14874</v>
      </c>
    </row>
    <row r="1940" spans="1:3">
      <c r="A1940" s="2" t="s">
        <v>4533</v>
      </c>
      <c r="B1940" s="2" t="s">
        <v>4534</v>
      </c>
      <c r="C1940" s="2" t="s">
        <v>14876</v>
      </c>
    </row>
    <row r="1941" spans="1:3">
      <c r="A1941" s="2" t="s">
        <v>4535</v>
      </c>
      <c r="B1941" s="2" t="s">
        <v>4536</v>
      </c>
      <c r="C1941" s="2" t="s">
        <v>14877</v>
      </c>
    </row>
    <row r="1942" spans="1:3">
      <c r="A1942" s="2" t="s">
        <v>4537</v>
      </c>
      <c r="B1942" s="2" t="s">
        <v>4538</v>
      </c>
      <c r="C1942" s="2" t="s">
        <v>14878</v>
      </c>
    </row>
    <row r="1943" spans="1:3">
      <c r="A1943" s="2" t="s">
        <v>4539</v>
      </c>
      <c r="B1943" s="2" t="s">
        <v>4540</v>
      </c>
      <c r="C1943" s="2" t="s">
        <v>14879</v>
      </c>
    </row>
    <row r="1944" spans="1:3">
      <c r="A1944" s="2" t="s">
        <v>4541</v>
      </c>
      <c r="B1944" s="2" t="s">
        <v>4542</v>
      </c>
      <c r="C1944" s="2" t="s">
        <v>14880</v>
      </c>
    </row>
    <row r="1945" spans="1:3">
      <c r="A1945" s="2" t="s">
        <v>4543</v>
      </c>
      <c r="B1945" s="2" t="s">
        <v>4540</v>
      </c>
      <c r="C1945" s="2" t="s">
        <v>14879</v>
      </c>
    </row>
    <row r="1946" spans="1:3">
      <c r="A1946" s="2" t="s">
        <v>4544</v>
      </c>
      <c r="B1946" s="2" t="s">
        <v>4545</v>
      </c>
      <c r="C1946" s="2" t="s">
        <v>14881</v>
      </c>
    </row>
    <row r="1947" spans="1:3">
      <c r="A1947" s="2" t="s">
        <v>4546</v>
      </c>
      <c r="B1947" s="2" t="s">
        <v>4547</v>
      </c>
      <c r="C1947" s="2" t="s">
        <v>14882</v>
      </c>
    </row>
    <row r="1948" spans="1:3">
      <c r="A1948" s="2" t="s">
        <v>4548</v>
      </c>
      <c r="B1948" s="2" t="s">
        <v>4549</v>
      </c>
      <c r="C1948" s="2" t="s">
        <v>14883</v>
      </c>
    </row>
    <row r="1949" spans="1:3">
      <c r="A1949" s="2" t="s">
        <v>4550</v>
      </c>
      <c r="B1949" s="2" t="s">
        <v>4551</v>
      </c>
      <c r="C1949" s="2" t="s">
        <v>14884</v>
      </c>
    </row>
    <row r="1950" spans="1:3">
      <c r="A1950" s="2" t="s">
        <v>4552</v>
      </c>
      <c r="B1950" s="2" t="s">
        <v>4553</v>
      </c>
      <c r="C1950" s="2" t="s">
        <v>14885</v>
      </c>
    </row>
    <row r="1951" spans="1:3">
      <c r="A1951" s="2" t="s">
        <v>4554</v>
      </c>
      <c r="B1951" s="2" t="s">
        <v>4555</v>
      </c>
      <c r="C1951" s="2" t="s">
        <v>14886</v>
      </c>
    </row>
    <row r="1952" spans="1:3">
      <c r="A1952" s="2" t="s">
        <v>4556</v>
      </c>
      <c r="B1952" s="2" t="s">
        <v>4547</v>
      </c>
      <c r="C1952" s="2" t="s">
        <v>14882</v>
      </c>
    </row>
    <row r="1953" spans="1:3">
      <c r="A1953" s="2" t="s">
        <v>4557</v>
      </c>
      <c r="B1953" s="2" t="s">
        <v>4558</v>
      </c>
      <c r="C1953" s="2" t="s">
        <v>14887</v>
      </c>
    </row>
    <row r="1954" spans="1:3">
      <c r="A1954" s="2" t="s">
        <v>4559</v>
      </c>
      <c r="B1954" s="2" t="s">
        <v>4560</v>
      </c>
      <c r="C1954" s="2" t="s">
        <v>14888</v>
      </c>
    </row>
    <row r="1955" spans="1:3">
      <c r="A1955" s="2" t="s">
        <v>4559</v>
      </c>
      <c r="B1955" s="2" t="s">
        <v>4561</v>
      </c>
      <c r="C1955" s="2" t="s">
        <v>14889</v>
      </c>
    </row>
    <row r="1956" spans="1:3">
      <c r="A1956" s="2" t="s">
        <v>4559</v>
      </c>
      <c r="B1956" s="2" t="s">
        <v>4562</v>
      </c>
      <c r="C1956" s="2" t="s">
        <v>14890</v>
      </c>
    </row>
    <row r="1957" spans="1:3">
      <c r="A1957" s="2" t="s">
        <v>4563</v>
      </c>
      <c r="B1957" s="2" t="s">
        <v>4564</v>
      </c>
      <c r="C1957" s="2" t="s">
        <v>14891</v>
      </c>
    </row>
    <row r="1958" spans="1:3">
      <c r="A1958" s="2" t="s">
        <v>4563</v>
      </c>
      <c r="B1958" s="2" t="s">
        <v>4565</v>
      </c>
      <c r="C1958" s="2" t="s">
        <v>14892</v>
      </c>
    </row>
    <row r="1959" spans="1:3">
      <c r="A1959" s="2" t="s">
        <v>4563</v>
      </c>
      <c r="B1959" s="2" t="s">
        <v>4566</v>
      </c>
      <c r="C1959" s="2" t="s">
        <v>14893</v>
      </c>
    </row>
    <row r="1960" spans="1:3">
      <c r="A1960" s="2" t="s">
        <v>14894</v>
      </c>
      <c r="B1960" s="2" t="s">
        <v>14895</v>
      </c>
      <c r="C1960" s="2" t="s">
        <v>14896</v>
      </c>
    </row>
    <row r="1961" spans="1:3">
      <c r="A1961" s="2" t="s">
        <v>14894</v>
      </c>
      <c r="B1961" s="2" t="s">
        <v>14895</v>
      </c>
      <c r="C1961" s="2" t="s">
        <v>14896</v>
      </c>
    </row>
    <row r="1962" spans="1:3">
      <c r="A1962" s="2" t="s">
        <v>14894</v>
      </c>
      <c r="B1962" s="2" t="s">
        <v>14895</v>
      </c>
      <c r="C1962" s="2" t="s">
        <v>14896</v>
      </c>
    </row>
    <row r="1963" spans="1:3">
      <c r="A1963" s="2" t="s">
        <v>4567</v>
      </c>
      <c r="B1963" s="2" t="s">
        <v>4568</v>
      </c>
      <c r="C1963" s="2" t="s">
        <v>14897</v>
      </c>
    </row>
    <row r="1964" spans="1:3">
      <c r="A1964" s="2" t="s">
        <v>4567</v>
      </c>
      <c r="B1964" s="2" t="s">
        <v>4568</v>
      </c>
      <c r="C1964" s="2" t="s">
        <v>14897</v>
      </c>
    </row>
    <row r="1965" spans="1:3">
      <c r="A1965" s="2" t="s">
        <v>4567</v>
      </c>
      <c r="B1965" s="2" t="s">
        <v>4568</v>
      </c>
      <c r="C1965" s="2" t="s">
        <v>14897</v>
      </c>
    </row>
    <row r="1966" spans="1:3">
      <c r="A1966" s="2" t="s">
        <v>4569</v>
      </c>
      <c r="B1966" s="2" t="s">
        <v>2071</v>
      </c>
      <c r="C1966" s="2" t="s">
        <v>14898</v>
      </c>
    </row>
    <row r="1967" spans="1:3">
      <c r="A1967" s="2" t="s">
        <v>4569</v>
      </c>
      <c r="B1967" s="2" t="s">
        <v>4570</v>
      </c>
      <c r="C1967" s="2" t="s">
        <v>14899</v>
      </c>
    </row>
    <row r="1968" spans="1:3">
      <c r="A1968" s="2" t="s">
        <v>4569</v>
      </c>
      <c r="B1968" s="2" t="s">
        <v>4570</v>
      </c>
      <c r="C1968" s="2" t="s">
        <v>14899</v>
      </c>
    </row>
    <row r="1969" spans="1:3">
      <c r="A1969" s="2" t="s">
        <v>4571</v>
      </c>
      <c r="B1969" s="2" t="s">
        <v>4572</v>
      </c>
      <c r="C1969" s="2" t="s">
        <v>14900</v>
      </c>
    </row>
    <row r="1970" spans="1:3">
      <c r="A1970" s="2" t="s">
        <v>4571</v>
      </c>
      <c r="B1970" s="2" t="s">
        <v>4572</v>
      </c>
      <c r="C1970" s="2" t="s">
        <v>14900</v>
      </c>
    </row>
    <row r="1971" spans="1:3">
      <c r="A1971" s="2" t="s">
        <v>4571</v>
      </c>
      <c r="B1971" s="2" t="s">
        <v>4572</v>
      </c>
      <c r="C1971" s="2" t="s">
        <v>14900</v>
      </c>
    </row>
    <row r="1972" spans="1:3">
      <c r="A1972" s="2" t="s">
        <v>4573</v>
      </c>
      <c r="B1972" s="2" t="s">
        <v>4574</v>
      </c>
      <c r="C1972" s="2" t="s">
        <v>14901</v>
      </c>
    </row>
    <row r="1973" spans="1:3">
      <c r="A1973" s="2" t="s">
        <v>4573</v>
      </c>
      <c r="B1973" s="2" t="s">
        <v>4575</v>
      </c>
      <c r="C1973" s="2" t="s">
        <v>14902</v>
      </c>
    </row>
    <row r="1974" spans="1:3">
      <c r="A1974" s="2" t="s">
        <v>4573</v>
      </c>
      <c r="B1974" s="2" t="s">
        <v>4576</v>
      </c>
      <c r="C1974" s="2" t="s">
        <v>14903</v>
      </c>
    </row>
    <row r="1975" spans="1:3">
      <c r="A1975" s="2" t="s">
        <v>4577</v>
      </c>
      <c r="B1975" s="2" t="s">
        <v>4578</v>
      </c>
      <c r="C1975" s="2" t="s">
        <v>14904</v>
      </c>
    </row>
    <row r="1976" spans="1:3">
      <c r="A1976" s="2" t="s">
        <v>4577</v>
      </c>
      <c r="B1976" s="2" t="s">
        <v>4579</v>
      </c>
      <c r="C1976" s="2" t="s">
        <v>14905</v>
      </c>
    </row>
    <row r="1977" spans="1:3">
      <c r="A1977" s="2" t="s">
        <v>4577</v>
      </c>
      <c r="B1977" s="2" t="s">
        <v>4580</v>
      </c>
      <c r="C1977" s="2" t="s">
        <v>14906</v>
      </c>
    </row>
    <row r="1978" spans="1:3">
      <c r="A1978" s="2" t="s">
        <v>4581</v>
      </c>
      <c r="B1978" s="2" t="s">
        <v>4582</v>
      </c>
      <c r="C1978" s="2" t="s">
        <v>14907</v>
      </c>
    </row>
    <row r="1979" spans="1:3">
      <c r="A1979" s="2" t="s">
        <v>4581</v>
      </c>
      <c r="B1979" s="2" t="s">
        <v>4583</v>
      </c>
      <c r="C1979" s="2" t="s">
        <v>14908</v>
      </c>
    </row>
    <row r="1980" spans="1:3">
      <c r="A1980" s="2" t="s">
        <v>4581</v>
      </c>
      <c r="B1980" s="2" t="s">
        <v>4583</v>
      </c>
      <c r="C1980" s="2" t="s">
        <v>14908</v>
      </c>
    </row>
    <row r="1981" spans="1:3">
      <c r="A1981" s="2" t="s">
        <v>4584</v>
      </c>
      <c r="B1981" s="2" t="s">
        <v>4585</v>
      </c>
      <c r="C1981" s="2" t="s">
        <v>14909</v>
      </c>
    </row>
    <row r="1982" spans="1:3">
      <c r="A1982" s="2" t="s">
        <v>4584</v>
      </c>
      <c r="B1982" s="2" t="s">
        <v>4586</v>
      </c>
      <c r="C1982" s="2" t="s">
        <v>14910</v>
      </c>
    </row>
    <row r="1983" spans="1:3">
      <c r="A1983" s="2" t="s">
        <v>4584</v>
      </c>
      <c r="B1983" s="2" t="s">
        <v>4587</v>
      </c>
      <c r="C1983" s="2" t="s">
        <v>14911</v>
      </c>
    </row>
    <row r="1984" spans="1:3">
      <c r="A1984" s="2" t="s">
        <v>4588</v>
      </c>
      <c r="B1984" s="2" t="s">
        <v>4589</v>
      </c>
      <c r="C1984" s="2" t="s">
        <v>14912</v>
      </c>
    </row>
    <row r="1985" spans="1:3">
      <c r="A1985" s="2" t="s">
        <v>4590</v>
      </c>
      <c r="B1985" s="2" t="s">
        <v>4591</v>
      </c>
      <c r="C1985" s="2" t="s">
        <v>14913</v>
      </c>
    </row>
    <row r="1986" spans="1:3">
      <c r="A1986" s="2" t="s">
        <v>4592</v>
      </c>
      <c r="B1986" s="2" t="s">
        <v>4593</v>
      </c>
      <c r="C1986" s="2" t="s">
        <v>14914</v>
      </c>
    </row>
    <row r="1987" spans="1:3">
      <c r="A1987" s="2" t="s">
        <v>4594</v>
      </c>
      <c r="B1987" s="2" t="s">
        <v>4595</v>
      </c>
      <c r="C1987" s="2" t="s">
        <v>14915</v>
      </c>
    </row>
    <row r="1988" spans="1:3">
      <c r="A1988" s="2" t="s">
        <v>4596</v>
      </c>
      <c r="B1988" s="2" t="s">
        <v>4597</v>
      </c>
      <c r="C1988" s="2" t="s">
        <v>14916</v>
      </c>
    </row>
    <row r="1989" spans="1:3">
      <c r="A1989" s="2" t="s">
        <v>4598</v>
      </c>
      <c r="B1989" s="2" t="s">
        <v>4599</v>
      </c>
      <c r="C1989" s="2" t="s">
        <v>14917</v>
      </c>
    </row>
    <row r="1990" spans="1:3">
      <c r="A1990" s="2" t="s">
        <v>4600</v>
      </c>
      <c r="B1990" s="2" t="s">
        <v>4601</v>
      </c>
      <c r="C1990" s="2" t="s">
        <v>14918</v>
      </c>
    </row>
    <row r="1991" spans="1:3">
      <c r="A1991" s="2" t="s">
        <v>4602</v>
      </c>
      <c r="B1991" s="2" t="s">
        <v>4603</v>
      </c>
      <c r="C1991" s="2" t="s">
        <v>14919</v>
      </c>
    </row>
    <row r="1992" spans="1:3">
      <c r="A1992" s="2" t="s">
        <v>4604</v>
      </c>
      <c r="B1992" s="2" t="s">
        <v>4605</v>
      </c>
      <c r="C1992" s="2" t="s">
        <v>14920</v>
      </c>
    </row>
    <row r="1993" spans="1:3">
      <c r="A1993" s="2" t="s">
        <v>4606</v>
      </c>
      <c r="B1993" s="2" t="s">
        <v>4607</v>
      </c>
      <c r="C1993" s="2" t="s">
        <v>14921</v>
      </c>
    </row>
    <row r="1994" spans="1:3">
      <c r="A1994" s="2" t="s">
        <v>4608</v>
      </c>
      <c r="B1994" s="2" t="s">
        <v>4609</v>
      </c>
      <c r="C1994" s="2" t="s">
        <v>14922</v>
      </c>
    </row>
    <row r="1995" spans="1:3">
      <c r="A1995" s="2" t="s">
        <v>4610</v>
      </c>
      <c r="B1995" s="2" t="s">
        <v>4611</v>
      </c>
      <c r="C1995" s="2" t="s">
        <v>14923</v>
      </c>
    </row>
    <row r="1996" spans="1:3">
      <c r="A1996" s="2" t="s">
        <v>4612</v>
      </c>
      <c r="B1996" s="2" t="s">
        <v>4613</v>
      </c>
      <c r="C1996" s="2" t="s">
        <v>14924</v>
      </c>
    </row>
    <row r="1997" spans="1:3">
      <c r="A1997" s="2" t="s">
        <v>4614</v>
      </c>
      <c r="B1997" s="2" t="s">
        <v>4615</v>
      </c>
      <c r="C1997" s="2" t="s">
        <v>14925</v>
      </c>
    </row>
    <row r="1998" spans="1:3">
      <c r="A1998" s="2" t="s">
        <v>14926</v>
      </c>
      <c r="B1998" s="2" t="s">
        <v>4621</v>
      </c>
      <c r="C1998" s="2" t="s">
        <v>14927</v>
      </c>
    </row>
    <row r="1999" spans="1:3">
      <c r="A1999" s="2" t="s">
        <v>14928</v>
      </c>
      <c r="B1999" s="2" t="s">
        <v>4627</v>
      </c>
      <c r="C1999" s="2" t="s">
        <v>14929</v>
      </c>
    </row>
    <row r="2000" spans="1:3">
      <c r="A2000" s="2" t="s">
        <v>14930</v>
      </c>
      <c r="B2000" s="2" t="s">
        <v>4631</v>
      </c>
      <c r="C2000" s="2" t="s">
        <v>14931</v>
      </c>
    </row>
    <row r="2001" spans="1:3">
      <c r="A2001" s="2" t="s">
        <v>14932</v>
      </c>
      <c r="B2001" s="2" t="s">
        <v>4618</v>
      </c>
      <c r="C2001" s="2" t="s">
        <v>14933</v>
      </c>
    </row>
    <row r="2002" spans="1:3">
      <c r="A2002" s="2" t="s">
        <v>14934</v>
      </c>
      <c r="B2002" s="2" t="s">
        <v>4620</v>
      </c>
      <c r="C2002" s="2" t="s">
        <v>14935</v>
      </c>
    </row>
    <row r="2003" spans="1:3">
      <c r="A2003" s="2" t="s">
        <v>14936</v>
      </c>
      <c r="B2003" s="2" t="s">
        <v>4634</v>
      </c>
      <c r="C2003" s="2" t="s">
        <v>14937</v>
      </c>
    </row>
    <row r="2004" spans="1:3">
      <c r="A2004" s="2" t="s">
        <v>14938</v>
      </c>
      <c r="B2004" s="2" t="s">
        <v>4633</v>
      </c>
      <c r="C2004" s="2" t="s">
        <v>14939</v>
      </c>
    </row>
    <row r="2005" spans="1:3">
      <c r="A2005" s="2" t="s">
        <v>14940</v>
      </c>
      <c r="B2005" s="2" t="s">
        <v>4636</v>
      </c>
      <c r="C2005" s="2" t="s">
        <v>14941</v>
      </c>
    </row>
    <row r="2006" spans="1:3">
      <c r="A2006" s="2" t="s">
        <v>14942</v>
      </c>
      <c r="B2006" s="2" t="s">
        <v>4629</v>
      </c>
      <c r="C2006" s="2" t="s">
        <v>14943</v>
      </c>
    </row>
    <row r="2007" spans="1:3">
      <c r="A2007" s="2" t="s">
        <v>14944</v>
      </c>
      <c r="B2007" s="2" t="s">
        <v>4635</v>
      </c>
      <c r="C2007" s="2" t="s">
        <v>14945</v>
      </c>
    </row>
    <row r="2008" spans="1:3">
      <c r="A2008" s="2" t="s">
        <v>14946</v>
      </c>
      <c r="B2008" s="2" t="s">
        <v>4630</v>
      </c>
      <c r="C2008" s="2" t="s">
        <v>14947</v>
      </c>
    </row>
    <row r="2009" spans="1:3">
      <c r="A2009" s="2" t="s">
        <v>14948</v>
      </c>
      <c r="B2009" s="2" t="s">
        <v>4632</v>
      </c>
      <c r="C2009" s="2" t="s">
        <v>14949</v>
      </c>
    </row>
    <row r="2010" spans="1:3">
      <c r="A2010" s="2" t="s">
        <v>14950</v>
      </c>
      <c r="B2010" s="2" t="s">
        <v>4622</v>
      </c>
      <c r="C2010" s="2" t="s">
        <v>14951</v>
      </c>
    </row>
    <row r="2011" spans="1:3">
      <c r="A2011" s="2" t="s">
        <v>14952</v>
      </c>
      <c r="B2011" s="2" t="s">
        <v>4628</v>
      </c>
      <c r="C2011" s="2" t="s">
        <v>14953</v>
      </c>
    </row>
    <row r="2012" spans="1:3">
      <c r="A2012" s="2" t="s">
        <v>14954</v>
      </c>
      <c r="B2012" s="2" t="s">
        <v>4617</v>
      </c>
      <c r="C2012" s="2" t="s">
        <v>14955</v>
      </c>
    </row>
    <row r="2013" spans="1:3">
      <c r="A2013" s="2" t="s">
        <v>14956</v>
      </c>
      <c r="B2013" s="2" t="s">
        <v>4616</v>
      </c>
      <c r="C2013" s="2" t="s">
        <v>14957</v>
      </c>
    </row>
    <row r="2014" spans="1:3">
      <c r="A2014" s="2" t="s">
        <v>14958</v>
      </c>
      <c r="B2014" s="2" t="s">
        <v>4626</v>
      </c>
      <c r="C2014" s="2" t="s">
        <v>14959</v>
      </c>
    </row>
    <row r="2015" spans="1:3">
      <c r="A2015" s="2" t="s">
        <v>14960</v>
      </c>
      <c r="B2015" s="2" t="s">
        <v>4623</v>
      </c>
      <c r="C2015" s="2" t="s">
        <v>14961</v>
      </c>
    </row>
    <row r="2016" spans="1:3">
      <c r="A2016" s="2" t="s">
        <v>14962</v>
      </c>
      <c r="B2016" s="2" t="s">
        <v>4637</v>
      </c>
      <c r="C2016" s="2" t="s">
        <v>14963</v>
      </c>
    </row>
    <row r="2017" spans="1:3">
      <c r="A2017" s="2" t="s">
        <v>14964</v>
      </c>
      <c r="B2017" s="2" t="s">
        <v>4619</v>
      </c>
      <c r="C2017" s="2" t="s">
        <v>14965</v>
      </c>
    </row>
    <row r="2018" spans="1:3">
      <c r="A2018" s="2" t="s">
        <v>14966</v>
      </c>
      <c r="B2018" s="2" t="s">
        <v>4624</v>
      </c>
      <c r="C2018" s="2" t="s">
        <v>14967</v>
      </c>
    </row>
    <row r="2019" spans="1:3">
      <c r="A2019" s="2" t="s">
        <v>14968</v>
      </c>
      <c r="B2019" s="2" t="s">
        <v>4625</v>
      </c>
      <c r="C2019" s="2" t="s">
        <v>14969</v>
      </c>
    </row>
    <row r="2020" spans="1:3">
      <c r="A2020" s="2" t="s">
        <v>4638</v>
      </c>
      <c r="B2020" s="2" t="s">
        <v>4639</v>
      </c>
      <c r="C2020" s="2" t="s">
        <v>14970</v>
      </c>
    </row>
    <row r="2021" spans="1:3">
      <c r="A2021" s="2" t="s">
        <v>4640</v>
      </c>
      <c r="B2021" s="2" t="s">
        <v>4641</v>
      </c>
      <c r="C2021" s="2" t="s">
        <v>14971</v>
      </c>
    </row>
    <row r="2022" spans="1:3">
      <c r="A2022" s="2" t="s">
        <v>4642</v>
      </c>
      <c r="B2022" s="2" t="s">
        <v>4643</v>
      </c>
      <c r="C2022" s="2" t="s">
        <v>14972</v>
      </c>
    </row>
    <row r="2023" spans="1:3">
      <c r="A2023" s="2" t="s">
        <v>4644</v>
      </c>
      <c r="B2023" s="2" t="s">
        <v>4645</v>
      </c>
      <c r="C2023" s="2" t="s">
        <v>14973</v>
      </c>
    </row>
    <row r="2024" spans="1:3">
      <c r="A2024" s="2" t="s">
        <v>4646</v>
      </c>
      <c r="B2024" s="2" t="s">
        <v>4647</v>
      </c>
      <c r="C2024" s="2" t="s">
        <v>14974</v>
      </c>
    </row>
    <row r="2025" spans="1:3">
      <c r="A2025" s="2" t="s">
        <v>4648</v>
      </c>
      <c r="B2025" s="2" t="s">
        <v>4649</v>
      </c>
      <c r="C2025" s="2" t="s">
        <v>14975</v>
      </c>
    </row>
    <row r="2026" spans="1:3">
      <c r="A2026" s="2" t="s">
        <v>4650</v>
      </c>
      <c r="B2026" s="2" t="s">
        <v>4651</v>
      </c>
      <c r="C2026" s="2" t="s">
        <v>14976</v>
      </c>
    </row>
    <row r="2027" spans="1:3">
      <c r="A2027" s="2" t="s">
        <v>4652</v>
      </c>
      <c r="B2027" s="2" t="s">
        <v>4653</v>
      </c>
      <c r="C2027" s="2" t="s">
        <v>14977</v>
      </c>
    </row>
    <row r="2028" spans="1:3">
      <c r="A2028" s="2" t="s">
        <v>4654</v>
      </c>
      <c r="B2028" s="2" t="s">
        <v>4655</v>
      </c>
      <c r="C2028" s="2" t="s">
        <v>14978</v>
      </c>
    </row>
    <row r="2029" spans="1:3">
      <c r="A2029" s="2" t="s">
        <v>4656</v>
      </c>
      <c r="B2029" s="2" t="s">
        <v>14979</v>
      </c>
      <c r="C2029" s="2" t="s">
        <v>14980</v>
      </c>
    </row>
    <row r="2030" spans="1:3">
      <c r="A2030" s="2" t="s">
        <v>4657</v>
      </c>
      <c r="B2030" s="2" t="s">
        <v>4658</v>
      </c>
      <c r="C2030" s="2" t="s">
        <v>14981</v>
      </c>
    </row>
    <row r="2031" spans="1:3">
      <c r="A2031" s="2" t="s">
        <v>4659</v>
      </c>
      <c r="B2031" s="2" t="s">
        <v>4660</v>
      </c>
      <c r="C2031" s="2" t="s">
        <v>14982</v>
      </c>
    </row>
    <row r="2032" spans="1:3">
      <c r="A2032" s="2" t="s">
        <v>4661</v>
      </c>
      <c r="B2032" s="2" t="s">
        <v>4662</v>
      </c>
      <c r="C2032" s="2" t="s">
        <v>14983</v>
      </c>
    </row>
    <row r="2033" spans="1:3">
      <c r="A2033" s="2" t="s">
        <v>4663</v>
      </c>
      <c r="B2033" s="2" t="s">
        <v>4664</v>
      </c>
      <c r="C2033" s="2" t="s">
        <v>14984</v>
      </c>
    </row>
    <row r="2034" spans="1:3">
      <c r="A2034" s="2" t="s">
        <v>4665</v>
      </c>
      <c r="B2034" s="2" t="s">
        <v>4666</v>
      </c>
      <c r="C2034" s="2" t="s">
        <v>14985</v>
      </c>
    </row>
    <row r="2035" spans="1:3">
      <c r="A2035" s="2" t="s">
        <v>4667</v>
      </c>
      <c r="B2035" s="2" t="s">
        <v>4668</v>
      </c>
      <c r="C2035" s="2" t="s">
        <v>14986</v>
      </c>
    </row>
    <row r="2036" spans="1:3">
      <c r="A2036" s="2" t="s">
        <v>4669</v>
      </c>
      <c r="B2036" s="2" t="s">
        <v>4670</v>
      </c>
      <c r="C2036" s="2" t="s">
        <v>14987</v>
      </c>
    </row>
    <row r="2037" spans="1:3">
      <c r="A2037" s="2" t="s">
        <v>4671</v>
      </c>
      <c r="B2037" s="2" t="s">
        <v>4672</v>
      </c>
      <c r="C2037" s="2" t="s">
        <v>14988</v>
      </c>
    </row>
    <row r="2038" spans="1:3">
      <c r="A2038" s="2" t="s">
        <v>4673</v>
      </c>
      <c r="B2038" s="2" t="s">
        <v>4674</v>
      </c>
      <c r="C2038" s="2" t="s">
        <v>14989</v>
      </c>
    </row>
    <row r="2039" spans="1:3">
      <c r="A2039" s="2" t="s">
        <v>4675</v>
      </c>
      <c r="B2039" s="2" t="s">
        <v>4676</v>
      </c>
      <c r="C2039" s="2" t="s">
        <v>14990</v>
      </c>
    </row>
    <row r="2040" spans="1:3">
      <c r="A2040" s="2" t="s">
        <v>4677</v>
      </c>
      <c r="B2040" s="2" t="s">
        <v>4678</v>
      </c>
      <c r="C2040" s="2" t="s">
        <v>14991</v>
      </c>
    </row>
    <row r="2041" spans="1:3">
      <c r="A2041" s="2" t="s">
        <v>4679</v>
      </c>
      <c r="B2041" s="2" t="s">
        <v>4680</v>
      </c>
      <c r="C2041" s="2" t="s">
        <v>14992</v>
      </c>
    </row>
    <row r="2042" spans="1:3">
      <c r="A2042" s="2" t="s">
        <v>4681</v>
      </c>
      <c r="B2042" s="2" t="s">
        <v>4682</v>
      </c>
      <c r="C2042" s="2" t="s">
        <v>14993</v>
      </c>
    </row>
    <row r="2043" spans="1:3">
      <c r="A2043" s="2" t="s">
        <v>4683</v>
      </c>
      <c r="B2043" s="2" t="s">
        <v>4684</v>
      </c>
      <c r="C2043" s="2" t="s">
        <v>14994</v>
      </c>
    </row>
    <row r="2044" spans="1:3">
      <c r="A2044" s="2" t="s">
        <v>4685</v>
      </c>
      <c r="B2044" s="2" t="s">
        <v>4686</v>
      </c>
      <c r="C2044" s="2" t="s">
        <v>14995</v>
      </c>
    </row>
    <row r="2045" spans="1:3">
      <c r="A2045" s="2" t="s">
        <v>4687</v>
      </c>
      <c r="B2045" s="2" t="s">
        <v>4688</v>
      </c>
      <c r="C2045" s="2" t="s">
        <v>14996</v>
      </c>
    </row>
    <row r="2046" spans="1:3">
      <c r="A2046" s="2" t="s">
        <v>4689</v>
      </c>
      <c r="B2046" s="2" t="s">
        <v>4690</v>
      </c>
      <c r="C2046" s="2" t="s">
        <v>14997</v>
      </c>
    </row>
    <row r="2047" spans="1:3">
      <c r="A2047" s="2" t="s">
        <v>4691</v>
      </c>
      <c r="B2047" s="2" t="s">
        <v>4692</v>
      </c>
      <c r="C2047" s="2" t="s">
        <v>14998</v>
      </c>
    </row>
    <row r="2048" spans="1:3">
      <c r="A2048" s="2" t="s">
        <v>4693</v>
      </c>
      <c r="B2048" s="2" t="s">
        <v>4694</v>
      </c>
      <c r="C2048" s="2" t="s">
        <v>14999</v>
      </c>
    </row>
    <row r="2049" spans="1:3">
      <c r="A2049" s="2" t="s">
        <v>4695</v>
      </c>
      <c r="B2049" s="2" t="s">
        <v>4696</v>
      </c>
      <c r="C2049" s="2" t="s">
        <v>15000</v>
      </c>
    </row>
    <row r="2050" spans="1:3">
      <c r="A2050" s="2" t="s">
        <v>4697</v>
      </c>
      <c r="B2050" s="2" t="s">
        <v>4698</v>
      </c>
      <c r="C2050" s="2" t="s">
        <v>15001</v>
      </c>
    </row>
    <row r="2051" spans="1:3">
      <c r="A2051" s="2" t="s">
        <v>4699</v>
      </c>
      <c r="B2051" s="2" t="s">
        <v>4700</v>
      </c>
      <c r="C2051" s="2" t="s">
        <v>15002</v>
      </c>
    </row>
    <row r="2052" spans="1:3">
      <c r="A2052" s="2" t="s">
        <v>4701</v>
      </c>
      <c r="B2052" s="2" t="s">
        <v>4702</v>
      </c>
      <c r="C2052" s="2" t="s">
        <v>15003</v>
      </c>
    </row>
    <row r="2053" spans="1:3">
      <c r="A2053" s="2" t="s">
        <v>4703</v>
      </c>
      <c r="B2053" s="2" t="s">
        <v>4704</v>
      </c>
      <c r="C2053" s="2" t="s">
        <v>15004</v>
      </c>
    </row>
    <row r="2054" spans="1:3">
      <c r="A2054" s="2" t="s">
        <v>4705</v>
      </c>
      <c r="B2054" s="2" t="s">
        <v>2096</v>
      </c>
      <c r="C2054" s="2" t="s">
        <v>15005</v>
      </c>
    </row>
    <row r="2055" spans="1:3">
      <c r="A2055" s="2" t="s">
        <v>4706</v>
      </c>
      <c r="B2055" s="2" t="s">
        <v>4707</v>
      </c>
      <c r="C2055" s="2" t="s">
        <v>15006</v>
      </c>
    </row>
    <row r="2056" spans="1:3">
      <c r="A2056" s="2" t="s">
        <v>4708</v>
      </c>
      <c r="B2056" s="2" t="s">
        <v>4709</v>
      </c>
      <c r="C2056" s="2" t="s">
        <v>15007</v>
      </c>
    </row>
    <row r="2057" spans="1:3">
      <c r="A2057" s="2" t="s">
        <v>4710</v>
      </c>
      <c r="B2057" s="2" t="s">
        <v>4711</v>
      </c>
      <c r="C2057" s="2" t="s">
        <v>15008</v>
      </c>
    </row>
    <row r="2058" spans="1:3">
      <c r="A2058" s="2" t="s">
        <v>4712</v>
      </c>
      <c r="B2058" s="2" t="s">
        <v>4713</v>
      </c>
      <c r="C2058" s="2" t="s">
        <v>15009</v>
      </c>
    </row>
    <row r="2059" spans="1:3">
      <c r="A2059" s="2" t="s">
        <v>4714</v>
      </c>
      <c r="B2059" s="2" t="s">
        <v>4715</v>
      </c>
      <c r="C2059" s="2" t="s">
        <v>15010</v>
      </c>
    </row>
    <row r="2060" spans="1:3">
      <c r="A2060" s="2" t="s">
        <v>4716</v>
      </c>
      <c r="B2060" s="2" t="s">
        <v>4717</v>
      </c>
      <c r="C2060" s="2" t="s">
        <v>15011</v>
      </c>
    </row>
    <row r="2061" spans="1:3">
      <c r="A2061" s="2" t="s">
        <v>4718</v>
      </c>
      <c r="B2061" s="2" t="s">
        <v>4719</v>
      </c>
      <c r="C2061" s="2" t="s">
        <v>15012</v>
      </c>
    </row>
    <row r="2062" spans="1:3">
      <c r="A2062" s="2" t="s">
        <v>4720</v>
      </c>
      <c r="B2062" s="2" t="s">
        <v>4721</v>
      </c>
      <c r="C2062" s="2" t="s">
        <v>15013</v>
      </c>
    </row>
    <row r="2063" spans="1:3">
      <c r="A2063" s="2" t="s">
        <v>4722</v>
      </c>
      <c r="B2063" s="2" t="s">
        <v>4723</v>
      </c>
      <c r="C2063" s="2" t="s">
        <v>15014</v>
      </c>
    </row>
    <row r="2064" spans="1:3">
      <c r="A2064" s="2" t="s">
        <v>4724</v>
      </c>
      <c r="B2064" s="2" t="s">
        <v>4725</v>
      </c>
      <c r="C2064" s="2" t="s">
        <v>15015</v>
      </c>
    </row>
    <row r="2065" spans="1:3">
      <c r="A2065" s="2" t="s">
        <v>4726</v>
      </c>
      <c r="B2065" s="2" t="s">
        <v>4727</v>
      </c>
      <c r="C2065" s="2" t="s">
        <v>15016</v>
      </c>
    </row>
    <row r="2066" spans="1:3">
      <c r="A2066" s="2" t="s">
        <v>4728</v>
      </c>
      <c r="B2066" s="2" t="s">
        <v>4729</v>
      </c>
      <c r="C2066" s="2" t="s">
        <v>15017</v>
      </c>
    </row>
    <row r="2067" spans="1:3">
      <c r="A2067" s="2" t="s">
        <v>4730</v>
      </c>
      <c r="B2067" s="2" t="s">
        <v>4731</v>
      </c>
      <c r="C2067" s="2" t="s">
        <v>15018</v>
      </c>
    </row>
    <row r="2068" spans="1:3">
      <c r="A2068" s="2" t="s">
        <v>4732</v>
      </c>
      <c r="B2068" s="2" t="s">
        <v>4733</v>
      </c>
      <c r="C2068" s="2" t="s">
        <v>15019</v>
      </c>
    </row>
    <row r="2069" spans="1:3">
      <c r="A2069" s="2" t="s">
        <v>4734</v>
      </c>
      <c r="B2069" s="2" t="s">
        <v>4735</v>
      </c>
      <c r="C2069" s="2" t="s">
        <v>15020</v>
      </c>
    </row>
    <row r="2070" spans="1:3">
      <c r="A2070" s="2" t="s">
        <v>4736</v>
      </c>
      <c r="B2070" s="2" t="s">
        <v>4737</v>
      </c>
      <c r="C2070" s="2" t="s">
        <v>15021</v>
      </c>
    </row>
    <row r="2071" spans="1:3">
      <c r="A2071" s="2" t="s">
        <v>4738</v>
      </c>
      <c r="B2071" s="2" t="s">
        <v>4739</v>
      </c>
      <c r="C2071" s="2" t="s">
        <v>15022</v>
      </c>
    </row>
    <row r="2072" spans="1:3">
      <c r="A2072" s="2" t="s">
        <v>4740</v>
      </c>
      <c r="B2072" s="2" t="s">
        <v>4741</v>
      </c>
      <c r="C2072" s="2" t="s">
        <v>15023</v>
      </c>
    </row>
    <row r="2073" spans="1:3">
      <c r="A2073" s="2" t="s">
        <v>4742</v>
      </c>
      <c r="B2073" s="2" t="s">
        <v>4743</v>
      </c>
      <c r="C2073" s="2" t="s">
        <v>15024</v>
      </c>
    </row>
    <row r="2074" spans="1:3">
      <c r="A2074" s="2" t="s">
        <v>4744</v>
      </c>
      <c r="B2074" s="2" t="s">
        <v>4745</v>
      </c>
      <c r="C2074" s="2" t="s">
        <v>15025</v>
      </c>
    </row>
    <row r="2075" spans="1:3">
      <c r="A2075" s="2" t="s">
        <v>4746</v>
      </c>
      <c r="B2075" s="2" t="s">
        <v>4747</v>
      </c>
      <c r="C2075" s="2" t="s">
        <v>15026</v>
      </c>
    </row>
    <row r="2076" spans="1:3">
      <c r="A2076" s="2" t="s">
        <v>4748</v>
      </c>
      <c r="B2076" s="2" t="s">
        <v>4749</v>
      </c>
      <c r="C2076" s="2" t="s">
        <v>15027</v>
      </c>
    </row>
    <row r="2077" spans="1:3">
      <c r="A2077" s="2" t="s">
        <v>4750</v>
      </c>
      <c r="B2077" s="2" t="s">
        <v>4751</v>
      </c>
      <c r="C2077" s="2" t="s">
        <v>15028</v>
      </c>
    </row>
    <row r="2078" spans="1:3">
      <c r="A2078" s="2" t="s">
        <v>4752</v>
      </c>
      <c r="B2078" s="2" t="s">
        <v>4753</v>
      </c>
      <c r="C2078" s="2" t="s">
        <v>15029</v>
      </c>
    </row>
    <row r="2079" spans="1:3">
      <c r="A2079" s="2" t="s">
        <v>4754</v>
      </c>
      <c r="B2079" s="2" t="s">
        <v>4755</v>
      </c>
      <c r="C2079" s="2" t="s">
        <v>15030</v>
      </c>
    </row>
    <row r="2080" spans="1:3">
      <c r="A2080" s="2" t="s">
        <v>4756</v>
      </c>
      <c r="B2080" s="2" t="s">
        <v>4757</v>
      </c>
      <c r="C2080" s="2" t="s">
        <v>15031</v>
      </c>
    </row>
    <row r="2081" spans="1:3">
      <c r="A2081" s="2" t="s">
        <v>4758</v>
      </c>
      <c r="B2081" s="2" t="s">
        <v>4759</v>
      </c>
      <c r="C2081" s="2" t="s">
        <v>15032</v>
      </c>
    </row>
    <row r="2082" spans="1:3">
      <c r="A2082" s="2" t="s">
        <v>4758</v>
      </c>
      <c r="B2082" s="2" t="s">
        <v>4760</v>
      </c>
      <c r="C2082" s="2" t="s">
        <v>15033</v>
      </c>
    </row>
    <row r="2083" spans="1:3">
      <c r="A2083" s="2" t="s">
        <v>4761</v>
      </c>
      <c r="B2083" s="2" t="s">
        <v>1861</v>
      </c>
      <c r="C2083" s="2" t="s">
        <v>15034</v>
      </c>
    </row>
    <row r="2084" spans="1:3">
      <c r="A2084" s="2" t="s">
        <v>4761</v>
      </c>
      <c r="B2084" s="2" t="s">
        <v>4762</v>
      </c>
      <c r="C2084" s="2" t="s">
        <v>15035</v>
      </c>
    </row>
    <row r="2085" spans="1:3">
      <c r="A2085" s="2" t="s">
        <v>4763</v>
      </c>
      <c r="B2085" s="2" t="s">
        <v>4764</v>
      </c>
      <c r="C2085" s="2" t="s">
        <v>15036</v>
      </c>
    </row>
    <row r="2086" spans="1:3">
      <c r="A2086" s="2" t="s">
        <v>4763</v>
      </c>
      <c r="B2086" s="2" t="s">
        <v>4765</v>
      </c>
      <c r="C2086" s="2" t="s">
        <v>15037</v>
      </c>
    </row>
    <row r="2087" spans="1:3">
      <c r="A2087" s="2" t="s">
        <v>4766</v>
      </c>
      <c r="B2087" s="2" t="s">
        <v>1919</v>
      </c>
      <c r="C2087" s="2" t="s">
        <v>15038</v>
      </c>
    </row>
    <row r="2088" spans="1:3">
      <c r="A2088" s="2" t="s">
        <v>4766</v>
      </c>
      <c r="B2088" s="2" t="s">
        <v>4767</v>
      </c>
      <c r="C2088" s="2" t="s">
        <v>15039</v>
      </c>
    </row>
    <row r="2089" spans="1:3">
      <c r="A2089" s="2" t="s">
        <v>4768</v>
      </c>
      <c r="B2089" s="2" t="s">
        <v>4769</v>
      </c>
      <c r="C2089" s="2" t="s">
        <v>15040</v>
      </c>
    </row>
    <row r="2090" spans="1:3">
      <c r="A2090" s="2" t="s">
        <v>4768</v>
      </c>
      <c r="B2090" s="2" t="s">
        <v>4770</v>
      </c>
      <c r="C2090" s="2" t="s">
        <v>15041</v>
      </c>
    </row>
    <row r="2091" spans="1:3">
      <c r="A2091" s="2" t="s">
        <v>4771</v>
      </c>
      <c r="B2091" s="2" t="s">
        <v>4772</v>
      </c>
      <c r="C2091" s="2" t="s">
        <v>15042</v>
      </c>
    </row>
    <row r="2092" spans="1:3">
      <c r="A2092" s="2" t="s">
        <v>4771</v>
      </c>
      <c r="B2092" s="2" t="s">
        <v>4773</v>
      </c>
      <c r="C2092" s="2" t="s">
        <v>15043</v>
      </c>
    </row>
    <row r="2093" spans="1:3">
      <c r="A2093" s="2" t="s">
        <v>4774</v>
      </c>
      <c r="B2093" s="2" t="s">
        <v>2633</v>
      </c>
      <c r="C2093" s="2" t="s">
        <v>15044</v>
      </c>
    </row>
    <row r="2094" spans="1:3">
      <c r="A2094" s="2" t="s">
        <v>4774</v>
      </c>
      <c r="B2094" s="2" t="s">
        <v>4775</v>
      </c>
      <c r="C2094" s="2" t="s">
        <v>15045</v>
      </c>
    </row>
    <row r="2095" spans="1:3">
      <c r="A2095" s="2" t="s">
        <v>4776</v>
      </c>
      <c r="B2095" s="2" t="s">
        <v>2636</v>
      </c>
      <c r="C2095" s="2" t="s">
        <v>15046</v>
      </c>
    </row>
    <row r="2096" spans="1:3">
      <c r="A2096" s="2" t="s">
        <v>4776</v>
      </c>
      <c r="B2096" s="2" t="s">
        <v>4777</v>
      </c>
      <c r="C2096" s="2" t="s">
        <v>15047</v>
      </c>
    </row>
    <row r="2097" spans="1:3">
      <c r="A2097" s="2" t="s">
        <v>4778</v>
      </c>
      <c r="B2097" s="2" t="s">
        <v>2639</v>
      </c>
      <c r="C2097" s="2" t="s">
        <v>15048</v>
      </c>
    </row>
    <row r="2098" spans="1:3">
      <c r="A2098" s="2" t="s">
        <v>4778</v>
      </c>
      <c r="B2098" s="2" t="s">
        <v>4779</v>
      </c>
      <c r="C2098" s="2" t="s">
        <v>15049</v>
      </c>
    </row>
    <row r="2099" spans="1:3">
      <c r="A2099" s="2" t="s">
        <v>4780</v>
      </c>
      <c r="B2099" s="2" t="s">
        <v>4781</v>
      </c>
      <c r="C2099" s="2" t="s">
        <v>15050</v>
      </c>
    </row>
    <row r="2100" spans="1:3">
      <c r="A2100" s="2" t="s">
        <v>4780</v>
      </c>
      <c r="B2100" s="2" t="s">
        <v>4782</v>
      </c>
      <c r="C2100" s="2" t="s">
        <v>15051</v>
      </c>
    </row>
    <row r="2101" spans="1:3">
      <c r="A2101" s="2" t="s">
        <v>4783</v>
      </c>
      <c r="B2101" s="2" t="s">
        <v>4784</v>
      </c>
      <c r="C2101" s="2" t="s">
        <v>15052</v>
      </c>
    </row>
    <row r="2102" spans="1:3">
      <c r="A2102" s="2" t="s">
        <v>4785</v>
      </c>
      <c r="B2102" s="2" t="s">
        <v>4786</v>
      </c>
      <c r="C2102" s="2" t="s">
        <v>15053</v>
      </c>
    </row>
    <row r="2103" spans="1:3">
      <c r="A2103" s="2" t="s">
        <v>4787</v>
      </c>
      <c r="B2103" s="2" t="s">
        <v>4788</v>
      </c>
      <c r="C2103" s="2" t="s">
        <v>15054</v>
      </c>
    </row>
    <row r="2104" spans="1:3">
      <c r="A2104" s="2" t="s">
        <v>4789</v>
      </c>
      <c r="B2104" s="2" t="s">
        <v>4790</v>
      </c>
      <c r="C2104" s="2" t="s">
        <v>15055</v>
      </c>
    </row>
    <row r="2105" spans="1:3">
      <c r="A2105" s="2" t="s">
        <v>4791</v>
      </c>
      <c r="B2105" s="2" t="s">
        <v>15056</v>
      </c>
      <c r="C2105" s="2" t="s">
        <v>15057</v>
      </c>
    </row>
    <row r="2106" spans="1:3">
      <c r="A2106" s="2" t="s">
        <v>4792</v>
      </c>
      <c r="B2106" s="2" t="s">
        <v>4793</v>
      </c>
      <c r="C2106" s="2" t="s">
        <v>15058</v>
      </c>
    </row>
    <row r="2107" spans="1:3">
      <c r="A2107" s="2" t="s">
        <v>4794</v>
      </c>
      <c r="B2107" s="2" t="s">
        <v>4795</v>
      </c>
      <c r="C2107" s="2" t="s">
        <v>15059</v>
      </c>
    </row>
    <row r="2108" spans="1:3">
      <c r="A2108" s="2" t="s">
        <v>4796</v>
      </c>
      <c r="B2108" s="2" t="s">
        <v>4797</v>
      </c>
      <c r="C2108" s="2" t="s">
        <v>15060</v>
      </c>
    </row>
    <row r="2109" spans="1:3">
      <c r="A2109" s="2" t="s">
        <v>4798</v>
      </c>
      <c r="B2109" s="2" t="s">
        <v>4799</v>
      </c>
      <c r="C2109" s="2" t="s">
        <v>15061</v>
      </c>
    </row>
    <row r="2110" spans="1:3">
      <c r="A2110" s="2" t="s">
        <v>4800</v>
      </c>
      <c r="B2110" s="2" t="s">
        <v>4801</v>
      </c>
      <c r="C2110" s="2" t="s">
        <v>15062</v>
      </c>
    </row>
    <row r="2111" spans="1:3">
      <c r="A2111" s="2" t="s">
        <v>4802</v>
      </c>
      <c r="B2111" s="2" t="s">
        <v>4803</v>
      </c>
      <c r="C2111" s="2" t="s">
        <v>15063</v>
      </c>
    </row>
    <row r="2112" spans="1:3">
      <c r="A2112" s="2" t="s">
        <v>4804</v>
      </c>
      <c r="B2112" s="2" t="s">
        <v>4805</v>
      </c>
      <c r="C2112" s="2" t="s">
        <v>15064</v>
      </c>
    </row>
    <row r="2113" spans="1:3">
      <c r="A2113" s="2" t="s">
        <v>4806</v>
      </c>
      <c r="B2113" s="2" t="s">
        <v>4807</v>
      </c>
      <c r="C2113" s="2" t="s">
        <v>15065</v>
      </c>
    </row>
    <row r="2114" spans="1:3">
      <c r="A2114" s="2" t="s">
        <v>4808</v>
      </c>
      <c r="B2114" s="2" t="s">
        <v>4809</v>
      </c>
      <c r="C2114" s="2" t="s">
        <v>15066</v>
      </c>
    </row>
    <row r="2115" spans="1:3">
      <c r="A2115" s="2" t="s">
        <v>4810</v>
      </c>
      <c r="B2115" s="2" t="s">
        <v>4811</v>
      </c>
      <c r="C2115" s="2" t="s">
        <v>15067</v>
      </c>
    </row>
    <row r="2116" spans="1:3">
      <c r="A2116" s="2" t="s">
        <v>4812</v>
      </c>
      <c r="B2116" s="2" t="s">
        <v>4813</v>
      </c>
      <c r="C2116" s="2" t="s">
        <v>15068</v>
      </c>
    </row>
    <row r="2117" spans="1:3">
      <c r="A2117" s="2" t="s">
        <v>4814</v>
      </c>
      <c r="B2117" s="2" t="s">
        <v>4815</v>
      </c>
      <c r="C2117" s="2" t="s">
        <v>15069</v>
      </c>
    </row>
    <row r="2118" spans="1:3">
      <c r="A2118" s="2" t="s">
        <v>4816</v>
      </c>
      <c r="B2118" s="2" t="s">
        <v>4817</v>
      </c>
      <c r="C2118" s="2" t="s">
        <v>15070</v>
      </c>
    </row>
    <row r="2119" spans="1:3">
      <c r="A2119" s="2" t="s">
        <v>4818</v>
      </c>
      <c r="B2119" s="2" t="s">
        <v>4819</v>
      </c>
      <c r="C2119" s="2" t="s">
        <v>15071</v>
      </c>
    </row>
    <row r="2120" spans="1:3">
      <c r="A2120" s="2" t="s">
        <v>4820</v>
      </c>
      <c r="B2120" s="2" t="s">
        <v>4821</v>
      </c>
      <c r="C2120" s="2" t="s">
        <v>15072</v>
      </c>
    </row>
    <row r="2121" spans="1:3">
      <c r="A2121" s="2" t="s">
        <v>4822</v>
      </c>
      <c r="B2121" s="2" t="s">
        <v>4823</v>
      </c>
      <c r="C2121" s="2" t="s">
        <v>15073</v>
      </c>
    </row>
    <row r="2122" spans="1:3">
      <c r="A2122" s="2" t="s">
        <v>4824</v>
      </c>
      <c r="B2122" s="2" t="s">
        <v>4825</v>
      </c>
      <c r="C2122" s="2" t="s">
        <v>15074</v>
      </c>
    </row>
    <row r="2123" spans="1:3">
      <c r="A2123" s="2" t="s">
        <v>4826</v>
      </c>
      <c r="B2123" s="2" t="s">
        <v>4827</v>
      </c>
      <c r="C2123" s="2" t="s">
        <v>15075</v>
      </c>
    </row>
    <row r="2124" spans="1:3">
      <c r="A2124" s="2" t="s">
        <v>4828</v>
      </c>
      <c r="B2124" s="2" t="s">
        <v>4829</v>
      </c>
      <c r="C2124" s="2" t="s">
        <v>15076</v>
      </c>
    </row>
    <row r="2125" spans="1:3">
      <c r="A2125" s="2" t="s">
        <v>4830</v>
      </c>
      <c r="B2125" s="2" t="s">
        <v>4831</v>
      </c>
      <c r="C2125" s="2" t="s">
        <v>15077</v>
      </c>
    </row>
    <row r="2126" spans="1:3">
      <c r="A2126" s="2" t="s">
        <v>4832</v>
      </c>
      <c r="B2126" s="2" t="s">
        <v>4833</v>
      </c>
      <c r="C2126" s="2" t="s">
        <v>15078</v>
      </c>
    </row>
    <row r="2127" spans="1:3">
      <c r="A2127" s="2" t="s">
        <v>4834</v>
      </c>
      <c r="B2127" s="2" t="s">
        <v>4835</v>
      </c>
      <c r="C2127" s="2" t="s">
        <v>15079</v>
      </c>
    </row>
    <row r="2128" spans="1:3">
      <c r="A2128" s="2" t="s">
        <v>4836</v>
      </c>
      <c r="B2128" s="2" t="s">
        <v>4837</v>
      </c>
      <c r="C2128" s="2" t="s">
        <v>15080</v>
      </c>
    </row>
    <row r="2129" spans="1:3">
      <c r="A2129" s="2" t="s">
        <v>4838</v>
      </c>
      <c r="B2129" s="2" t="s">
        <v>4839</v>
      </c>
      <c r="C2129" s="2" t="s">
        <v>15081</v>
      </c>
    </row>
    <row r="2130" spans="1:3">
      <c r="A2130" s="2" t="s">
        <v>4840</v>
      </c>
      <c r="B2130" s="2" t="s">
        <v>4841</v>
      </c>
      <c r="C2130" s="2" t="s">
        <v>15082</v>
      </c>
    </row>
    <row r="2131" spans="1:3">
      <c r="A2131" s="2" t="s">
        <v>4842</v>
      </c>
      <c r="B2131" s="2" t="s">
        <v>4843</v>
      </c>
      <c r="C2131" s="2" t="s">
        <v>15083</v>
      </c>
    </row>
    <row r="2132" spans="1:3">
      <c r="A2132" s="2" t="s">
        <v>4844</v>
      </c>
      <c r="B2132" s="2" t="s">
        <v>4845</v>
      </c>
      <c r="C2132" s="2" t="s">
        <v>15084</v>
      </c>
    </row>
    <row r="2133" spans="1:3">
      <c r="A2133" s="2" t="s">
        <v>4846</v>
      </c>
      <c r="B2133" s="2" t="s">
        <v>4847</v>
      </c>
      <c r="C2133" s="2" t="s">
        <v>15085</v>
      </c>
    </row>
    <row r="2134" spans="1:3">
      <c r="A2134" s="2" t="s">
        <v>4848</v>
      </c>
      <c r="B2134" s="2" t="s">
        <v>4849</v>
      </c>
      <c r="C2134" s="2" t="s">
        <v>15086</v>
      </c>
    </row>
    <row r="2135" spans="1:3">
      <c r="A2135" s="2" t="s">
        <v>4850</v>
      </c>
      <c r="B2135" s="2" t="s">
        <v>4851</v>
      </c>
      <c r="C2135" s="2" t="s">
        <v>15087</v>
      </c>
    </row>
    <row r="2136" spans="1:3">
      <c r="A2136" s="2" t="s">
        <v>4852</v>
      </c>
      <c r="B2136" s="2" t="s">
        <v>4853</v>
      </c>
      <c r="C2136" s="2" t="s">
        <v>15088</v>
      </c>
    </row>
    <row r="2137" spans="1:3">
      <c r="A2137" s="2" t="s">
        <v>4854</v>
      </c>
      <c r="B2137" s="2" t="s">
        <v>4855</v>
      </c>
      <c r="C2137" s="2" t="s">
        <v>15089</v>
      </c>
    </row>
    <row r="2138" spans="1:3">
      <c r="A2138" s="2" t="s">
        <v>4856</v>
      </c>
      <c r="B2138" s="2" t="s">
        <v>4857</v>
      </c>
      <c r="C2138" s="2" t="s">
        <v>15090</v>
      </c>
    </row>
    <row r="2139" spans="1:3">
      <c r="A2139" s="2" t="s">
        <v>4858</v>
      </c>
      <c r="B2139" s="2" t="s">
        <v>4859</v>
      </c>
      <c r="C2139" s="2" t="s">
        <v>15091</v>
      </c>
    </row>
    <row r="2140" spans="1:3">
      <c r="A2140" s="2" t="s">
        <v>4860</v>
      </c>
      <c r="B2140" s="2" t="s">
        <v>4861</v>
      </c>
      <c r="C2140" s="2" t="s">
        <v>15092</v>
      </c>
    </row>
    <row r="2141" spans="1:3">
      <c r="A2141" s="2" t="s">
        <v>4862</v>
      </c>
      <c r="B2141" s="2" t="s">
        <v>4817</v>
      </c>
      <c r="C2141" s="2" t="s">
        <v>15070</v>
      </c>
    </row>
    <row r="2142" spans="1:3">
      <c r="A2142" s="2" t="s">
        <v>4863</v>
      </c>
      <c r="B2142" s="2" t="s">
        <v>4864</v>
      </c>
      <c r="C2142" s="2" t="s">
        <v>15093</v>
      </c>
    </row>
    <row r="2143" spans="1:3">
      <c r="A2143" s="2" t="s">
        <v>4865</v>
      </c>
      <c r="B2143" s="2" t="s">
        <v>4866</v>
      </c>
      <c r="C2143" s="2" t="s">
        <v>15094</v>
      </c>
    </row>
    <row r="2144" spans="1:3">
      <c r="A2144" s="2" t="s">
        <v>4867</v>
      </c>
      <c r="B2144" s="2" t="s">
        <v>4868</v>
      </c>
      <c r="C2144" s="2" t="s">
        <v>15095</v>
      </c>
    </row>
    <row r="2145" spans="1:3">
      <c r="A2145" s="2" t="s">
        <v>4869</v>
      </c>
      <c r="B2145" s="2" t="s">
        <v>4870</v>
      </c>
      <c r="C2145" s="2" t="s">
        <v>15096</v>
      </c>
    </row>
    <row r="2146" spans="1:3">
      <c r="A2146" s="2" t="s">
        <v>4871</v>
      </c>
      <c r="B2146" s="2" t="s">
        <v>4872</v>
      </c>
      <c r="C2146" s="2" t="s">
        <v>15097</v>
      </c>
    </row>
    <row r="2147" spans="1:3">
      <c r="A2147" s="2" t="s">
        <v>4873</v>
      </c>
      <c r="B2147" s="2" t="s">
        <v>4874</v>
      </c>
      <c r="C2147" s="2" t="s">
        <v>15098</v>
      </c>
    </row>
    <row r="2148" spans="1:3">
      <c r="A2148" s="2" t="s">
        <v>4875</v>
      </c>
      <c r="B2148" s="2" t="s">
        <v>4876</v>
      </c>
      <c r="C2148" s="2" t="s">
        <v>15099</v>
      </c>
    </row>
    <row r="2149" spans="1:3">
      <c r="A2149" s="2" t="s">
        <v>4877</v>
      </c>
      <c r="B2149" s="2" t="s">
        <v>4878</v>
      </c>
      <c r="C2149" s="2" t="s">
        <v>15100</v>
      </c>
    </row>
    <row r="2150" spans="1:3">
      <c r="A2150" s="2" t="s">
        <v>4879</v>
      </c>
      <c r="B2150" s="2" t="s">
        <v>4880</v>
      </c>
      <c r="C2150" s="2" t="s">
        <v>15101</v>
      </c>
    </row>
    <row r="2151" spans="1:3">
      <c r="A2151" s="2" t="s">
        <v>4881</v>
      </c>
      <c r="B2151" s="2" t="s">
        <v>4882</v>
      </c>
      <c r="C2151" s="2" t="s">
        <v>15102</v>
      </c>
    </row>
    <row r="2152" spans="1:3">
      <c r="A2152" s="2" t="s">
        <v>4883</v>
      </c>
      <c r="B2152" s="2" t="s">
        <v>4884</v>
      </c>
      <c r="C2152" s="2" t="s">
        <v>15103</v>
      </c>
    </row>
    <row r="2153" spans="1:3">
      <c r="A2153" s="2" t="s">
        <v>4885</v>
      </c>
      <c r="B2153" s="2" t="s">
        <v>4886</v>
      </c>
      <c r="C2153" s="2" t="s">
        <v>15104</v>
      </c>
    </row>
    <row r="2154" spans="1:3">
      <c r="A2154" s="2" t="s">
        <v>4887</v>
      </c>
      <c r="B2154" s="2" t="s">
        <v>4888</v>
      </c>
      <c r="C2154" s="2" t="s">
        <v>15105</v>
      </c>
    </row>
    <row r="2155" spans="1:3">
      <c r="A2155" s="2" t="s">
        <v>4889</v>
      </c>
      <c r="B2155" s="2" t="s">
        <v>4890</v>
      </c>
      <c r="C2155" s="2" t="s">
        <v>15106</v>
      </c>
    </row>
    <row r="2156" spans="1:3">
      <c r="A2156" s="2" t="s">
        <v>4891</v>
      </c>
      <c r="B2156" s="2" t="s">
        <v>4892</v>
      </c>
      <c r="C2156" s="2" t="s">
        <v>15107</v>
      </c>
    </row>
    <row r="2157" spans="1:3">
      <c r="A2157" s="2" t="s">
        <v>4893</v>
      </c>
      <c r="B2157" s="2" t="s">
        <v>4894</v>
      </c>
      <c r="C2157" s="2" t="s">
        <v>15108</v>
      </c>
    </row>
    <row r="2158" spans="1:3">
      <c r="A2158" s="2" t="s">
        <v>4895</v>
      </c>
      <c r="B2158" s="2" t="s">
        <v>4894</v>
      </c>
      <c r="C2158" s="2" t="s">
        <v>15108</v>
      </c>
    </row>
    <row r="2159" spans="1:3">
      <c r="A2159" s="2" t="s">
        <v>4896</v>
      </c>
      <c r="B2159" s="2" t="s">
        <v>4897</v>
      </c>
      <c r="C2159" s="2" t="s">
        <v>15109</v>
      </c>
    </row>
    <row r="2160" spans="1:3">
      <c r="A2160" s="2" t="s">
        <v>4898</v>
      </c>
      <c r="B2160" s="2" t="s">
        <v>4899</v>
      </c>
      <c r="C2160" s="2" t="s">
        <v>15110</v>
      </c>
    </row>
    <row r="2161" spans="1:3">
      <c r="A2161" s="2" t="s">
        <v>4900</v>
      </c>
      <c r="B2161" s="2" t="s">
        <v>4901</v>
      </c>
      <c r="C2161" s="2" t="s">
        <v>15111</v>
      </c>
    </row>
    <row r="2162" spans="1:3">
      <c r="A2162" s="2" t="s">
        <v>4902</v>
      </c>
      <c r="B2162" s="2" t="s">
        <v>4903</v>
      </c>
      <c r="C2162" s="2" t="s">
        <v>15112</v>
      </c>
    </row>
    <row r="2163" spans="1:3">
      <c r="A2163" s="2" t="s">
        <v>4904</v>
      </c>
      <c r="B2163" s="2" t="s">
        <v>4905</v>
      </c>
      <c r="C2163" s="2" t="s">
        <v>15113</v>
      </c>
    </row>
    <row r="2164" spans="1:3">
      <c r="A2164" s="2" t="s">
        <v>4906</v>
      </c>
      <c r="B2164" s="2" t="s">
        <v>4907</v>
      </c>
      <c r="C2164" s="2" t="s">
        <v>15114</v>
      </c>
    </row>
    <row r="2165" spans="1:3">
      <c r="A2165" s="2" t="s">
        <v>4908</v>
      </c>
      <c r="B2165" s="2" t="s">
        <v>4907</v>
      </c>
      <c r="C2165" s="2" t="s">
        <v>15114</v>
      </c>
    </row>
    <row r="2166" spans="1:3">
      <c r="A2166" s="2" t="s">
        <v>4909</v>
      </c>
      <c r="B2166" s="2" t="s">
        <v>4910</v>
      </c>
      <c r="C2166" s="2" t="s">
        <v>15115</v>
      </c>
    </row>
    <row r="2167" spans="1:3">
      <c r="A2167" s="2" t="s">
        <v>15116</v>
      </c>
      <c r="B2167" s="2" t="s">
        <v>15117</v>
      </c>
      <c r="C2167" s="2" t="s">
        <v>15118</v>
      </c>
    </row>
    <row r="2168" spans="1:3">
      <c r="A2168" s="2" t="s">
        <v>15119</v>
      </c>
      <c r="B2168" s="2" t="s">
        <v>15120</v>
      </c>
      <c r="C2168" s="2" t="s">
        <v>15121</v>
      </c>
    </row>
    <row r="2169" spans="1:3">
      <c r="A2169" s="2" t="s">
        <v>15122</v>
      </c>
      <c r="B2169" s="2" t="s">
        <v>15123</v>
      </c>
      <c r="C2169" s="2" t="s">
        <v>15124</v>
      </c>
    </row>
    <row r="2170" spans="1:3">
      <c r="A2170" s="2" t="s">
        <v>15125</v>
      </c>
      <c r="B2170" s="2" t="s">
        <v>15126</v>
      </c>
      <c r="C2170" s="2" t="s">
        <v>15127</v>
      </c>
    </row>
    <row r="2171" spans="1:3">
      <c r="A2171" s="2" t="s">
        <v>4911</v>
      </c>
      <c r="B2171" s="2" t="s">
        <v>4912</v>
      </c>
      <c r="C2171" s="2" t="s">
        <v>15128</v>
      </c>
    </row>
    <row r="2172" spans="1:3">
      <c r="A2172" s="2" t="s">
        <v>4913</v>
      </c>
      <c r="B2172" s="2" t="s">
        <v>4914</v>
      </c>
      <c r="C2172" s="2" t="s">
        <v>15129</v>
      </c>
    </row>
    <row r="2173" spans="1:3">
      <c r="A2173" s="2" t="s">
        <v>4915</v>
      </c>
      <c r="B2173" s="2" t="s">
        <v>4916</v>
      </c>
      <c r="C2173" s="2" t="s">
        <v>15130</v>
      </c>
    </row>
    <row r="2174" spans="1:3">
      <c r="A2174" s="2" t="s">
        <v>4917</v>
      </c>
      <c r="B2174" s="2" t="s">
        <v>4918</v>
      </c>
      <c r="C2174" s="2" t="s">
        <v>15131</v>
      </c>
    </row>
    <row r="2175" spans="1:3">
      <c r="A2175" s="2" t="s">
        <v>4919</v>
      </c>
      <c r="B2175" s="2" t="s">
        <v>4920</v>
      </c>
      <c r="C2175" s="2" t="s">
        <v>15132</v>
      </c>
    </row>
    <row r="2176" spans="1:3">
      <c r="A2176" s="2" t="s">
        <v>4921</v>
      </c>
      <c r="B2176" s="2" t="s">
        <v>4922</v>
      </c>
      <c r="C2176" s="2" t="s">
        <v>15133</v>
      </c>
    </row>
    <row r="2177" spans="1:3">
      <c r="A2177" s="2" t="s">
        <v>4923</v>
      </c>
      <c r="B2177" s="2" t="s">
        <v>4924</v>
      </c>
      <c r="C2177" s="2" t="s">
        <v>15134</v>
      </c>
    </row>
    <row r="2178" spans="1:3">
      <c r="A2178" s="2" t="s">
        <v>4925</v>
      </c>
      <c r="B2178" s="2" t="s">
        <v>4926</v>
      </c>
      <c r="C2178" s="2" t="s">
        <v>15135</v>
      </c>
    </row>
    <row r="2179" spans="1:3">
      <c r="A2179" s="2" t="s">
        <v>4927</v>
      </c>
      <c r="B2179" s="2" t="s">
        <v>4928</v>
      </c>
      <c r="C2179" s="2" t="s">
        <v>15136</v>
      </c>
    </row>
    <row r="2180" spans="1:3">
      <c r="A2180" s="2" t="s">
        <v>4929</v>
      </c>
      <c r="B2180" s="2" t="s">
        <v>4930</v>
      </c>
      <c r="C2180" s="2" t="s">
        <v>15137</v>
      </c>
    </row>
    <row r="2181" spans="1:3">
      <c r="A2181" s="2" t="s">
        <v>4931</v>
      </c>
      <c r="B2181" s="2" t="s">
        <v>4932</v>
      </c>
      <c r="C2181" s="2" t="s">
        <v>15138</v>
      </c>
    </row>
    <row r="2182" spans="1:3">
      <c r="A2182" s="2" t="s">
        <v>4933</v>
      </c>
      <c r="B2182" s="2" t="s">
        <v>4934</v>
      </c>
      <c r="C2182" s="2" t="s">
        <v>15139</v>
      </c>
    </row>
    <row r="2183" spans="1:3">
      <c r="A2183" s="2" t="s">
        <v>4935</v>
      </c>
      <c r="B2183" s="2" t="s">
        <v>4936</v>
      </c>
      <c r="C2183" s="2" t="s">
        <v>15140</v>
      </c>
    </row>
    <row r="2184" spans="1:3">
      <c r="A2184" s="2" t="s">
        <v>4937</v>
      </c>
      <c r="B2184" s="2" t="s">
        <v>4938</v>
      </c>
      <c r="C2184" s="2" t="s">
        <v>15141</v>
      </c>
    </row>
    <row r="2185" spans="1:3">
      <c r="A2185" s="2" t="s">
        <v>4939</v>
      </c>
      <c r="B2185" s="2" t="s">
        <v>4940</v>
      </c>
      <c r="C2185" s="2" t="s">
        <v>15142</v>
      </c>
    </row>
    <row r="2186" spans="1:3">
      <c r="A2186" s="2" t="s">
        <v>4941</v>
      </c>
      <c r="B2186" s="2" t="s">
        <v>4942</v>
      </c>
      <c r="C2186" s="2" t="s">
        <v>15143</v>
      </c>
    </row>
    <row r="2187" spans="1:3">
      <c r="A2187" s="2" t="s">
        <v>4943</v>
      </c>
      <c r="B2187" s="2" t="s">
        <v>4944</v>
      </c>
      <c r="C2187" s="2" t="s">
        <v>15144</v>
      </c>
    </row>
    <row r="2188" spans="1:3">
      <c r="A2188" s="2" t="s">
        <v>4945</v>
      </c>
      <c r="B2188" s="2" t="s">
        <v>4946</v>
      </c>
      <c r="C2188" s="2" t="s">
        <v>15145</v>
      </c>
    </row>
    <row r="2189" spans="1:3">
      <c r="A2189" s="2" t="s">
        <v>4947</v>
      </c>
      <c r="B2189" s="2" t="s">
        <v>4948</v>
      </c>
      <c r="C2189" s="2" t="s">
        <v>15146</v>
      </c>
    </row>
    <row r="2190" spans="1:3">
      <c r="A2190" s="2" t="s">
        <v>4947</v>
      </c>
      <c r="B2190" s="2" t="s">
        <v>4949</v>
      </c>
      <c r="C2190" s="2" t="s">
        <v>15147</v>
      </c>
    </row>
    <row r="2191" spans="1:3">
      <c r="A2191" s="2" t="s">
        <v>4950</v>
      </c>
      <c r="B2191" s="2" t="s">
        <v>4951</v>
      </c>
      <c r="C2191" s="2" t="s">
        <v>15148</v>
      </c>
    </row>
    <row r="2192" spans="1:3">
      <c r="A2192" s="2" t="s">
        <v>4950</v>
      </c>
      <c r="B2192" s="2" t="s">
        <v>4952</v>
      </c>
      <c r="C2192" s="2" t="s">
        <v>15149</v>
      </c>
    </row>
    <row r="2193" spans="1:3">
      <c r="A2193" s="2" t="s">
        <v>4953</v>
      </c>
      <c r="B2193" s="2" t="s">
        <v>4954</v>
      </c>
      <c r="C2193" s="2" t="s">
        <v>15150</v>
      </c>
    </row>
    <row r="2194" spans="1:3">
      <c r="A2194" s="2" t="s">
        <v>4953</v>
      </c>
      <c r="B2194" s="2" t="s">
        <v>4955</v>
      </c>
      <c r="C2194" s="2" t="s">
        <v>15151</v>
      </c>
    </row>
    <row r="2195" spans="1:3">
      <c r="A2195" s="2" t="s">
        <v>4956</v>
      </c>
      <c r="B2195" s="2" t="s">
        <v>4957</v>
      </c>
      <c r="C2195" s="2" t="s">
        <v>15152</v>
      </c>
    </row>
    <row r="2196" spans="1:3">
      <c r="A2196" s="2" t="s">
        <v>4956</v>
      </c>
      <c r="B2196" s="2" t="s">
        <v>4958</v>
      </c>
      <c r="C2196" s="2" t="s">
        <v>15153</v>
      </c>
    </row>
    <row r="2197" spans="1:3">
      <c r="A2197" s="2" t="s">
        <v>4959</v>
      </c>
      <c r="B2197" s="2" t="s">
        <v>4960</v>
      </c>
      <c r="C2197" s="2" t="s">
        <v>15154</v>
      </c>
    </row>
    <row r="2198" spans="1:3">
      <c r="A2198" s="2" t="s">
        <v>4959</v>
      </c>
      <c r="B2198" s="2" t="s">
        <v>4961</v>
      </c>
      <c r="C2198" s="2" t="s">
        <v>15155</v>
      </c>
    </row>
    <row r="2199" spans="1:3">
      <c r="A2199" s="2" t="s">
        <v>4962</v>
      </c>
      <c r="B2199" s="2" t="s">
        <v>4963</v>
      </c>
      <c r="C2199" s="2" t="s">
        <v>15156</v>
      </c>
    </row>
    <row r="2200" spans="1:3">
      <c r="A2200" s="2" t="s">
        <v>4962</v>
      </c>
      <c r="B2200" s="2" t="s">
        <v>4964</v>
      </c>
      <c r="C2200" s="2" t="s">
        <v>15157</v>
      </c>
    </row>
    <row r="2201" spans="1:3">
      <c r="A2201" s="2" t="s">
        <v>4965</v>
      </c>
      <c r="B2201" s="2" t="s">
        <v>4966</v>
      </c>
      <c r="C2201" s="2" t="s">
        <v>15158</v>
      </c>
    </row>
    <row r="2202" spans="1:3">
      <c r="A2202" s="2" t="s">
        <v>4965</v>
      </c>
      <c r="B2202" s="2" t="s">
        <v>4967</v>
      </c>
      <c r="C2202" s="2" t="s">
        <v>15159</v>
      </c>
    </row>
    <row r="2203" spans="1:3">
      <c r="A2203" s="2" t="s">
        <v>4968</v>
      </c>
      <c r="B2203" s="2" t="s">
        <v>4969</v>
      </c>
      <c r="C2203" s="2" t="s">
        <v>15160</v>
      </c>
    </row>
    <row r="2204" spans="1:3">
      <c r="A2204" s="2" t="s">
        <v>4968</v>
      </c>
      <c r="B2204" s="2" t="s">
        <v>4970</v>
      </c>
      <c r="C2204" s="2" t="s">
        <v>15161</v>
      </c>
    </row>
    <row r="2205" spans="1:3">
      <c r="A2205" s="2" t="s">
        <v>4971</v>
      </c>
      <c r="B2205" s="2" t="s">
        <v>4972</v>
      </c>
      <c r="C2205" s="2" t="s">
        <v>15162</v>
      </c>
    </row>
    <row r="2206" spans="1:3">
      <c r="A2206" s="2" t="s">
        <v>4971</v>
      </c>
      <c r="B2206" s="2" t="s">
        <v>4973</v>
      </c>
      <c r="C2206" s="2" t="s">
        <v>15163</v>
      </c>
    </row>
    <row r="2207" spans="1:3">
      <c r="A2207" s="2" t="s">
        <v>4974</v>
      </c>
      <c r="B2207" s="2" t="s">
        <v>4975</v>
      </c>
      <c r="C2207" s="2" t="s">
        <v>15164</v>
      </c>
    </row>
    <row r="2208" spans="1:3">
      <c r="A2208" s="2" t="s">
        <v>4974</v>
      </c>
      <c r="B2208" s="2" t="s">
        <v>4976</v>
      </c>
      <c r="C2208" s="2" t="s">
        <v>15165</v>
      </c>
    </row>
    <row r="2209" spans="1:3">
      <c r="A2209" s="2" t="s">
        <v>4977</v>
      </c>
      <c r="B2209" s="2" t="s">
        <v>4978</v>
      </c>
      <c r="C2209" s="2" t="s">
        <v>15166</v>
      </c>
    </row>
    <row r="2210" spans="1:3">
      <c r="A2210" s="2" t="s">
        <v>4977</v>
      </c>
      <c r="B2210" s="2" t="s">
        <v>4979</v>
      </c>
      <c r="C2210" s="2" t="s">
        <v>15167</v>
      </c>
    </row>
    <row r="2211" spans="1:3">
      <c r="A2211" s="2" t="s">
        <v>4980</v>
      </c>
      <c r="B2211" s="2" t="s">
        <v>4981</v>
      </c>
      <c r="C2211" s="2" t="s">
        <v>15168</v>
      </c>
    </row>
    <row r="2212" spans="1:3">
      <c r="A2212" s="2" t="s">
        <v>4980</v>
      </c>
      <c r="B2212" s="2" t="s">
        <v>4982</v>
      </c>
      <c r="C2212" s="2" t="s">
        <v>15169</v>
      </c>
    </row>
    <row r="2213" spans="1:3">
      <c r="A2213" s="2" t="s">
        <v>4983</v>
      </c>
      <c r="B2213" s="2" t="s">
        <v>4984</v>
      </c>
      <c r="C2213" s="2" t="s">
        <v>15170</v>
      </c>
    </row>
    <row r="2214" spans="1:3">
      <c r="A2214" s="2" t="s">
        <v>4983</v>
      </c>
      <c r="B2214" s="2" t="s">
        <v>4985</v>
      </c>
      <c r="C2214" s="2" t="s">
        <v>15171</v>
      </c>
    </row>
    <row r="2215" spans="1:3">
      <c r="A2215" s="2" t="s">
        <v>4986</v>
      </c>
      <c r="B2215" s="2" t="s">
        <v>4987</v>
      </c>
      <c r="C2215" s="2" t="s">
        <v>15172</v>
      </c>
    </row>
    <row r="2216" spans="1:3">
      <c r="A2216" s="2" t="s">
        <v>4986</v>
      </c>
      <c r="B2216" s="2" t="s">
        <v>4987</v>
      </c>
      <c r="C2216" s="2" t="s">
        <v>15172</v>
      </c>
    </row>
    <row r="2217" spans="1:3">
      <c r="A2217" s="2" t="s">
        <v>4988</v>
      </c>
      <c r="B2217" s="2" t="s">
        <v>4989</v>
      </c>
      <c r="C2217" s="2" t="s">
        <v>15173</v>
      </c>
    </row>
    <row r="2218" spans="1:3">
      <c r="A2218" s="2" t="s">
        <v>4988</v>
      </c>
      <c r="B2218" s="2" t="s">
        <v>4990</v>
      </c>
      <c r="C2218" s="2" t="s">
        <v>15174</v>
      </c>
    </row>
    <row r="2219" spans="1:3">
      <c r="A2219" s="2" t="s">
        <v>4991</v>
      </c>
      <c r="B2219" s="2" t="s">
        <v>4992</v>
      </c>
      <c r="C2219" s="2" t="s">
        <v>15175</v>
      </c>
    </row>
    <row r="2220" spans="1:3">
      <c r="A2220" s="2" t="s">
        <v>4991</v>
      </c>
      <c r="B2220" s="2" t="s">
        <v>4993</v>
      </c>
      <c r="C2220" s="2" t="s">
        <v>15176</v>
      </c>
    </row>
    <row r="2221" spans="1:3">
      <c r="A2221" s="2" t="s">
        <v>4994</v>
      </c>
      <c r="B2221" s="2" t="s">
        <v>4995</v>
      </c>
      <c r="C2221" s="2" t="s">
        <v>15177</v>
      </c>
    </row>
    <row r="2222" spans="1:3">
      <c r="A2222" s="2" t="s">
        <v>4994</v>
      </c>
      <c r="B2222" s="2" t="s">
        <v>4996</v>
      </c>
      <c r="C2222" s="2" t="s">
        <v>15178</v>
      </c>
    </row>
    <row r="2223" spans="1:3">
      <c r="A2223" s="2" t="s">
        <v>4997</v>
      </c>
      <c r="B2223" s="2" t="s">
        <v>4998</v>
      </c>
      <c r="C2223" s="2" t="s">
        <v>15179</v>
      </c>
    </row>
    <row r="2224" spans="1:3">
      <c r="A2224" s="2" t="s">
        <v>4997</v>
      </c>
      <c r="B2224" s="2" t="s">
        <v>4999</v>
      </c>
      <c r="C2224" s="2" t="s">
        <v>15180</v>
      </c>
    </row>
    <row r="2225" spans="1:3">
      <c r="A2225" s="2" t="s">
        <v>5000</v>
      </c>
      <c r="B2225" s="2" t="s">
        <v>5001</v>
      </c>
      <c r="C2225" s="2" t="s">
        <v>15181</v>
      </c>
    </row>
    <row r="2226" spans="1:3">
      <c r="A2226" s="2" t="s">
        <v>5000</v>
      </c>
      <c r="B2226" s="2" t="s">
        <v>5002</v>
      </c>
      <c r="C2226" s="2" t="s">
        <v>15182</v>
      </c>
    </row>
    <row r="2227" spans="1:3">
      <c r="A2227" s="2" t="s">
        <v>5003</v>
      </c>
      <c r="B2227" s="2" t="s">
        <v>5004</v>
      </c>
      <c r="C2227" s="2" t="s">
        <v>15183</v>
      </c>
    </row>
    <row r="2228" spans="1:3">
      <c r="A2228" s="2" t="s">
        <v>5003</v>
      </c>
      <c r="B2228" s="2" t="s">
        <v>5005</v>
      </c>
      <c r="C2228" s="2" t="s">
        <v>15184</v>
      </c>
    </row>
    <row r="2229" spans="1:3">
      <c r="A2229" s="2" t="s">
        <v>5006</v>
      </c>
      <c r="B2229" s="2" t="s">
        <v>5007</v>
      </c>
      <c r="C2229" s="2" t="s">
        <v>15185</v>
      </c>
    </row>
    <row r="2230" spans="1:3">
      <c r="A2230" s="2" t="s">
        <v>5006</v>
      </c>
      <c r="B2230" s="2" t="s">
        <v>5008</v>
      </c>
      <c r="C2230" s="2" t="s">
        <v>15186</v>
      </c>
    </row>
    <row r="2231" spans="1:3">
      <c r="A2231" s="2" t="s">
        <v>5009</v>
      </c>
      <c r="B2231" s="2" t="s">
        <v>5010</v>
      </c>
      <c r="C2231" s="2" t="s">
        <v>15187</v>
      </c>
    </row>
    <row r="2232" spans="1:3">
      <c r="A2232" s="2" t="s">
        <v>5009</v>
      </c>
      <c r="B2232" s="2" t="s">
        <v>5011</v>
      </c>
      <c r="C2232" s="2" t="s">
        <v>15188</v>
      </c>
    </row>
    <row r="2233" spans="1:3">
      <c r="A2233" s="2" t="s">
        <v>5012</v>
      </c>
      <c r="B2233" s="2" t="s">
        <v>5013</v>
      </c>
      <c r="C2233" s="2" t="s">
        <v>15189</v>
      </c>
    </row>
    <row r="2234" spans="1:3">
      <c r="A2234" s="2" t="s">
        <v>5012</v>
      </c>
      <c r="B2234" s="2" t="s">
        <v>5014</v>
      </c>
      <c r="C2234" s="2" t="s">
        <v>15190</v>
      </c>
    </row>
    <row r="2235" spans="1:3">
      <c r="A2235" s="2" t="s">
        <v>5015</v>
      </c>
      <c r="B2235" s="2" t="s">
        <v>5016</v>
      </c>
      <c r="C2235" s="2" t="s">
        <v>15191</v>
      </c>
    </row>
    <row r="2236" spans="1:3">
      <c r="A2236" s="2" t="s">
        <v>5015</v>
      </c>
      <c r="B2236" s="2" t="s">
        <v>5017</v>
      </c>
      <c r="C2236" s="2" t="s">
        <v>15192</v>
      </c>
    </row>
    <row r="2237" spans="1:3">
      <c r="A2237" s="2" t="s">
        <v>5018</v>
      </c>
      <c r="B2237" s="2" t="s">
        <v>5019</v>
      </c>
      <c r="C2237" s="2" t="s">
        <v>15193</v>
      </c>
    </row>
    <row r="2238" spans="1:3">
      <c r="A2238" s="2" t="s">
        <v>5018</v>
      </c>
      <c r="B2238" s="2" t="s">
        <v>5020</v>
      </c>
      <c r="C2238" s="2" t="s">
        <v>15194</v>
      </c>
    </row>
    <row r="2239" spans="1:3">
      <c r="A2239" s="2" t="s">
        <v>5021</v>
      </c>
      <c r="B2239" s="2" t="s">
        <v>5022</v>
      </c>
      <c r="C2239" s="2" t="s">
        <v>15195</v>
      </c>
    </row>
    <row r="2240" spans="1:3">
      <c r="A2240" s="2" t="s">
        <v>5021</v>
      </c>
      <c r="B2240" s="2" t="s">
        <v>5023</v>
      </c>
      <c r="C2240" s="2" t="s">
        <v>15196</v>
      </c>
    </row>
    <row r="2241" spans="1:3">
      <c r="A2241" s="2" t="s">
        <v>5024</v>
      </c>
      <c r="B2241" s="2" t="s">
        <v>5025</v>
      </c>
      <c r="C2241" s="2" t="s">
        <v>15197</v>
      </c>
    </row>
    <row r="2242" spans="1:3">
      <c r="A2242" s="2" t="s">
        <v>5024</v>
      </c>
      <c r="B2242" s="2" t="s">
        <v>5026</v>
      </c>
      <c r="C2242" s="2" t="s">
        <v>15198</v>
      </c>
    </row>
    <row r="2243" spans="1:3">
      <c r="A2243" s="2" t="s">
        <v>5027</v>
      </c>
      <c r="B2243" s="2" t="s">
        <v>5028</v>
      </c>
      <c r="C2243" s="2" t="s">
        <v>15199</v>
      </c>
    </row>
    <row r="2244" spans="1:3">
      <c r="A2244" s="2" t="s">
        <v>5027</v>
      </c>
      <c r="B2244" s="2" t="s">
        <v>5029</v>
      </c>
      <c r="C2244" s="2" t="s">
        <v>15200</v>
      </c>
    </row>
    <row r="2245" spans="1:3">
      <c r="A2245" s="2" t="s">
        <v>5030</v>
      </c>
      <c r="B2245" s="2" t="s">
        <v>5031</v>
      </c>
      <c r="C2245" s="2" t="s">
        <v>15201</v>
      </c>
    </row>
    <row r="2246" spans="1:3">
      <c r="A2246" s="2" t="s">
        <v>5030</v>
      </c>
      <c r="B2246" s="2" t="s">
        <v>5032</v>
      </c>
      <c r="C2246" s="2" t="s">
        <v>15202</v>
      </c>
    </row>
    <row r="2247" spans="1:3">
      <c r="A2247" s="2" t="s">
        <v>5033</v>
      </c>
      <c r="B2247" s="2" t="s">
        <v>5034</v>
      </c>
      <c r="C2247" s="2" t="s">
        <v>15203</v>
      </c>
    </row>
    <row r="2248" spans="1:3">
      <c r="A2248" s="2" t="s">
        <v>5033</v>
      </c>
      <c r="B2248" s="2" t="s">
        <v>5035</v>
      </c>
      <c r="C2248" s="2" t="s">
        <v>15204</v>
      </c>
    </row>
    <row r="2249" spans="1:3">
      <c r="A2249" s="2" t="s">
        <v>5036</v>
      </c>
      <c r="B2249" s="2" t="s">
        <v>3444</v>
      </c>
      <c r="C2249" s="2" t="s">
        <v>15205</v>
      </c>
    </row>
    <row r="2250" spans="1:3">
      <c r="A2250" s="2" t="s">
        <v>5036</v>
      </c>
      <c r="B2250" s="2" t="s">
        <v>5037</v>
      </c>
      <c r="C2250" s="2" t="s">
        <v>15206</v>
      </c>
    </row>
    <row r="2251" spans="1:3">
      <c r="A2251" s="2" t="s">
        <v>5038</v>
      </c>
      <c r="B2251" s="2" t="s">
        <v>5039</v>
      </c>
      <c r="C2251" s="2" t="s">
        <v>15207</v>
      </c>
    </row>
    <row r="2252" spans="1:3">
      <c r="A2252" s="2" t="s">
        <v>5038</v>
      </c>
      <c r="B2252" s="2" t="s">
        <v>5040</v>
      </c>
      <c r="C2252" s="2" t="s">
        <v>15208</v>
      </c>
    </row>
    <row r="2253" spans="1:3">
      <c r="A2253" s="2" t="s">
        <v>5041</v>
      </c>
      <c r="B2253" s="2" t="s">
        <v>5042</v>
      </c>
      <c r="C2253" s="2" t="s">
        <v>15209</v>
      </c>
    </row>
    <row r="2254" spans="1:3">
      <c r="A2254" s="2" t="s">
        <v>5041</v>
      </c>
      <c r="B2254" s="2" t="s">
        <v>5043</v>
      </c>
      <c r="C2254" s="2" t="s">
        <v>15210</v>
      </c>
    </row>
    <row r="2255" spans="1:3">
      <c r="A2255" s="2" t="s">
        <v>5044</v>
      </c>
      <c r="B2255" s="2" t="s">
        <v>3450</v>
      </c>
      <c r="C2255" s="2" t="s">
        <v>15211</v>
      </c>
    </row>
    <row r="2256" spans="1:3">
      <c r="A2256" s="2" t="s">
        <v>5044</v>
      </c>
      <c r="B2256" s="2" t="s">
        <v>5045</v>
      </c>
      <c r="C2256" s="2" t="s">
        <v>15212</v>
      </c>
    </row>
    <row r="2257" spans="1:3">
      <c r="A2257" s="2" t="s">
        <v>5046</v>
      </c>
      <c r="B2257" s="2" t="s">
        <v>5047</v>
      </c>
      <c r="C2257" s="2" t="s">
        <v>15213</v>
      </c>
    </row>
    <row r="2258" spans="1:3">
      <c r="A2258" s="2" t="s">
        <v>5046</v>
      </c>
      <c r="B2258" s="2" t="s">
        <v>5048</v>
      </c>
      <c r="C2258" s="2" t="s">
        <v>15214</v>
      </c>
    </row>
    <row r="2259" spans="1:3">
      <c r="A2259" s="2" t="s">
        <v>5049</v>
      </c>
      <c r="B2259" s="2" t="s">
        <v>5050</v>
      </c>
      <c r="C2259" s="2" t="s">
        <v>15215</v>
      </c>
    </row>
    <row r="2260" spans="1:3">
      <c r="A2260" s="2" t="s">
        <v>5049</v>
      </c>
      <c r="B2260" s="2" t="s">
        <v>5051</v>
      </c>
      <c r="C2260" s="2" t="s">
        <v>15216</v>
      </c>
    </row>
    <row r="2261" spans="1:3">
      <c r="A2261" s="2" t="s">
        <v>5052</v>
      </c>
      <c r="B2261" s="2" t="s">
        <v>5053</v>
      </c>
      <c r="C2261" s="2" t="s">
        <v>15217</v>
      </c>
    </row>
    <row r="2262" spans="1:3">
      <c r="A2262" s="2" t="s">
        <v>5054</v>
      </c>
      <c r="B2262" s="2" t="s">
        <v>11926</v>
      </c>
      <c r="C2262" s="2" t="s">
        <v>15218</v>
      </c>
    </row>
    <row r="2263" spans="1:3">
      <c r="A2263" s="2" t="s">
        <v>11927</v>
      </c>
      <c r="B2263" s="2" t="s">
        <v>11928</v>
      </c>
      <c r="C2263" s="2" t="s">
        <v>15219</v>
      </c>
    </row>
    <row r="2264" spans="1:3">
      <c r="A2264" s="2" t="s">
        <v>5055</v>
      </c>
      <c r="B2264" s="2" t="s">
        <v>5056</v>
      </c>
      <c r="C2264" s="2" t="s">
        <v>15220</v>
      </c>
    </row>
    <row r="2265" spans="1:3">
      <c r="A2265" s="2" t="s">
        <v>5057</v>
      </c>
      <c r="B2265" s="2" t="s">
        <v>11929</v>
      </c>
      <c r="C2265" s="2" t="s">
        <v>15221</v>
      </c>
    </row>
    <row r="2266" spans="1:3">
      <c r="A2266" s="2" t="s">
        <v>5058</v>
      </c>
      <c r="B2266" s="2" t="s">
        <v>11930</v>
      </c>
      <c r="C2266" s="2" t="s">
        <v>15222</v>
      </c>
    </row>
    <row r="2267" spans="1:3">
      <c r="A2267" s="2" t="s">
        <v>5059</v>
      </c>
      <c r="B2267" s="2" t="s">
        <v>5060</v>
      </c>
      <c r="C2267" s="2" t="s">
        <v>15223</v>
      </c>
    </row>
    <row r="2268" spans="1:3">
      <c r="A2268" s="2" t="s">
        <v>5061</v>
      </c>
      <c r="B2268" s="2" t="s">
        <v>5062</v>
      </c>
      <c r="C2268" s="2" t="s">
        <v>15224</v>
      </c>
    </row>
    <row r="2269" spans="1:3">
      <c r="A2269" s="2" t="s">
        <v>5063</v>
      </c>
      <c r="B2269" s="2" t="s">
        <v>5064</v>
      </c>
      <c r="C2269" s="2" t="s">
        <v>15225</v>
      </c>
    </row>
    <row r="2270" spans="1:3">
      <c r="A2270" s="2" t="s">
        <v>5065</v>
      </c>
      <c r="B2270" s="2" t="s">
        <v>11931</v>
      </c>
      <c r="C2270" s="2" t="s">
        <v>15226</v>
      </c>
    </row>
    <row r="2271" spans="1:3">
      <c r="A2271" s="2" t="s">
        <v>5066</v>
      </c>
      <c r="B2271" s="2" t="s">
        <v>5067</v>
      </c>
      <c r="C2271" s="2" t="s">
        <v>15227</v>
      </c>
    </row>
    <row r="2272" spans="1:3">
      <c r="A2272" s="2" t="s">
        <v>5068</v>
      </c>
      <c r="B2272" s="2" t="s">
        <v>11932</v>
      </c>
      <c r="C2272" s="2" t="s">
        <v>15228</v>
      </c>
    </row>
    <row r="2273" spans="1:3">
      <c r="A2273" s="2" t="s">
        <v>15229</v>
      </c>
      <c r="B2273" s="2" t="s">
        <v>11933</v>
      </c>
      <c r="C2273" s="2" t="s">
        <v>15230</v>
      </c>
    </row>
    <row r="2274" spans="1:3">
      <c r="A2274" s="2" t="s">
        <v>5069</v>
      </c>
      <c r="B2274" s="2" t="s">
        <v>5070</v>
      </c>
      <c r="C2274" s="2" t="s">
        <v>15231</v>
      </c>
    </row>
    <row r="2275" spans="1:3">
      <c r="A2275" s="2" t="s">
        <v>5071</v>
      </c>
      <c r="B2275" s="2" t="s">
        <v>11934</v>
      </c>
      <c r="C2275" s="2" t="s">
        <v>15232</v>
      </c>
    </row>
    <row r="2276" spans="1:3">
      <c r="A2276" s="2" t="s">
        <v>5072</v>
      </c>
      <c r="B2276" s="2" t="s">
        <v>11935</v>
      </c>
      <c r="C2276" s="2" t="s">
        <v>15233</v>
      </c>
    </row>
    <row r="2277" spans="1:3">
      <c r="A2277" s="2" t="s">
        <v>5073</v>
      </c>
      <c r="B2277" s="2" t="s">
        <v>11936</v>
      </c>
      <c r="C2277" s="2" t="s">
        <v>15234</v>
      </c>
    </row>
    <row r="2278" spans="1:3">
      <c r="A2278" s="2" t="s">
        <v>5074</v>
      </c>
      <c r="B2278" s="2" t="s">
        <v>11937</v>
      </c>
      <c r="C2278" s="2" t="s">
        <v>15235</v>
      </c>
    </row>
    <row r="2279" spans="1:3">
      <c r="A2279" s="2" t="s">
        <v>5075</v>
      </c>
      <c r="B2279" s="2" t="s">
        <v>11938</v>
      </c>
      <c r="C2279" s="2" t="s">
        <v>15236</v>
      </c>
    </row>
    <row r="2280" spans="1:3">
      <c r="A2280" s="2" t="s">
        <v>5076</v>
      </c>
      <c r="B2280" s="2" t="s">
        <v>5077</v>
      </c>
      <c r="C2280" s="2" t="s">
        <v>15237</v>
      </c>
    </row>
    <row r="2281" spans="1:3">
      <c r="A2281" s="2" t="s">
        <v>5078</v>
      </c>
      <c r="B2281" s="2" t="s">
        <v>11939</v>
      </c>
      <c r="C2281" s="2" t="s">
        <v>15238</v>
      </c>
    </row>
    <row r="2282" spans="1:3">
      <c r="A2282" s="2" t="s">
        <v>5079</v>
      </c>
      <c r="B2282" s="2" t="s">
        <v>11940</v>
      </c>
      <c r="C2282" s="2" t="s">
        <v>15239</v>
      </c>
    </row>
    <row r="2283" spans="1:3">
      <c r="A2283" s="2" t="s">
        <v>5080</v>
      </c>
      <c r="B2283" s="2" t="s">
        <v>5081</v>
      </c>
      <c r="C2283" s="2" t="s">
        <v>15240</v>
      </c>
    </row>
    <row r="2284" spans="1:3">
      <c r="A2284" s="2" t="s">
        <v>5082</v>
      </c>
      <c r="B2284" s="2" t="s">
        <v>5083</v>
      </c>
      <c r="C2284" s="2" t="s">
        <v>15241</v>
      </c>
    </row>
    <row r="2285" spans="1:3">
      <c r="A2285" s="2" t="s">
        <v>5084</v>
      </c>
      <c r="B2285" s="2" t="s">
        <v>5085</v>
      </c>
      <c r="C2285" s="2" t="s">
        <v>15242</v>
      </c>
    </row>
    <row r="2286" spans="1:3">
      <c r="A2286" s="2" t="s">
        <v>5086</v>
      </c>
      <c r="B2286" s="2" t="s">
        <v>11941</v>
      </c>
      <c r="C2286" s="2" t="s">
        <v>15243</v>
      </c>
    </row>
    <row r="2287" spans="1:3">
      <c r="A2287" s="2" t="s">
        <v>15244</v>
      </c>
      <c r="B2287" s="2" t="s">
        <v>5087</v>
      </c>
      <c r="C2287" s="2" t="s">
        <v>15245</v>
      </c>
    </row>
    <row r="2288" spans="1:3">
      <c r="A2288" s="2" t="s">
        <v>5088</v>
      </c>
      <c r="B2288" s="2" t="s">
        <v>5089</v>
      </c>
      <c r="C2288" s="2" t="s">
        <v>15246</v>
      </c>
    </row>
    <row r="2289" spans="1:3">
      <c r="A2289" s="2" t="s">
        <v>5090</v>
      </c>
      <c r="B2289" s="2" t="s">
        <v>11942</v>
      </c>
      <c r="C2289" s="2" t="s">
        <v>15247</v>
      </c>
    </row>
    <row r="2290" spans="1:3">
      <c r="A2290" s="2" t="s">
        <v>5091</v>
      </c>
      <c r="B2290" s="2" t="s">
        <v>5092</v>
      </c>
      <c r="C2290" s="2" t="s">
        <v>15248</v>
      </c>
    </row>
    <row r="2291" spans="1:3">
      <c r="A2291" s="2" t="s">
        <v>5093</v>
      </c>
      <c r="B2291" s="2" t="s">
        <v>11944</v>
      </c>
      <c r="C2291" s="2" t="s">
        <v>15249</v>
      </c>
    </row>
    <row r="2292" spans="1:3">
      <c r="A2292" s="2" t="s">
        <v>5094</v>
      </c>
      <c r="B2292" s="2" t="s">
        <v>5095</v>
      </c>
      <c r="C2292" s="2" t="s">
        <v>15250</v>
      </c>
    </row>
    <row r="2293" spans="1:3">
      <c r="A2293" s="2" t="s">
        <v>15251</v>
      </c>
      <c r="B2293" s="2" t="s">
        <v>11943</v>
      </c>
      <c r="C2293" s="2" t="s">
        <v>15252</v>
      </c>
    </row>
    <row r="2294" spans="1:3">
      <c r="A2294" s="2" t="s">
        <v>15253</v>
      </c>
      <c r="B2294" s="2" t="s">
        <v>11945</v>
      </c>
      <c r="C2294" s="2" t="s">
        <v>15254</v>
      </c>
    </row>
    <row r="2295" spans="1:3">
      <c r="A2295" s="2" t="s">
        <v>5096</v>
      </c>
      <c r="B2295" s="2" t="s">
        <v>5097</v>
      </c>
      <c r="C2295" s="2" t="s">
        <v>15255</v>
      </c>
    </row>
    <row r="2296" spans="1:3">
      <c r="A2296" s="2" t="s">
        <v>5098</v>
      </c>
      <c r="B2296" s="2" t="s">
        <v>5099</v>
      </c>
      <c r="C2296" s="2" t="s">
        <v>15256</v>
      </c>
    </row>
    <row r="2297" spans="1:3">
      <c r="A2297" s="2" t="s">
        <v>5100</v>
      </c>
      <c r="B2297" s="2" t="s">
        <v>5101</v>
      </c>
      <c r="C2297" s="2" t="s">
        <v>15257</v>
      </c>
    </row>
    <row r="2298" spans="1:3">
      <c r="A2298" s="2" t="s">
        <v>5105</v>
      </c>
      <c r="B2298" s="2" t="s">
        <v>5106</v>
      </c>
      <c r="C2298" s="2" t="s">
        <v>15258</v>
      </c>
    </row>
    <row r="2299" spans="1:3">
      <c r="A2299" s="2" t="s">
        <v>5107</v>
      </c>
      <c r="B2299" s="2" t="s">
        <v>5108</v>
      </c>
      <c r="C2299" s="2" t="s">
        <v>15259</v>
      </c>
    </row>
    <row r="2300" spans="1:3">
      <c r="A2300" s="2" t="s">
        <v>5109</v>
      </c>
      <c r="B2300" s="2" t="s">
        <v>5110</v>
      </c>
      <c r="C2300" s="2" t="s">
        <v>15260</v>
      </c>
    </row>
    <row r="2301" spans="1:3">
      <c r="A2301" s="2" t="s">
        <v>5114</v>
      </c>
      <c r="B2301" s="2" t="s">
        <v>5115</v>
      </c>
      <c r="C2301" s="2" t="s">
        <v>15261</v>
      </c>
    </row>
    <row r="2302" spans="1:3">
      <c r="A2302" s="2" t="s">
        <v>5116</v>
      </c>
      <c r="B2302" s="2" t="s">
        <v>5117</v>
      </c>
      <c r="C2302" s="2" t="s">
        <v>15262</v>
      </c>
    </row>
    <row r="2303" spans="1:3">
      <c r="A2303" s="2" t="s">
        <v>5118</v>
      </c>
      <c r="B2303" s="2" t="s">
        <v>5119</v>
      </c>
      <c r="C2303" s="2" t="s">
        <v>15263</v>
      </c>
    </row>
    <row r="2304" spans="1:3">
      <c r="A2304" s="2" t="s">
        <v>5120</v>
      </c>
      <c r="B2304" s="2" t="s">
        <v>5121</v>
      </c>
      <c r="C2304" s="2" t="s">
        <v>15264</v>
      </c>
    </row>
    <row r="2305" spans="1:3">
      <c r="A2305" s="2" t="s">
        <v>5122</v>
      </c>
      <c r="B2305" s="2" t="s">
        <v>5123</v>
      </c>
      <c r="C2305" s="2" t="s">
        <v>15265</v>
      </c>
    </row>
    <row r="2306" spans="1:3">
      <c r="A2306" s="2" t="s">
        <v>5124</v>
      </c>
      <c r="B2306" s="2" t="s">
        <v>5125</v>
      </c>
      <c r="C2306" s="2" t="s">
        <v>15266</v>
      </c>
    </row>
    <row r="2307" spans="1:3">
      <c r="A2307" s="2" t="s">
        <v>5126</v>
      </c>
      <c r="B2307" s="2" t="s">
        <v>5127</v>
      </c>
      <c r="C2307" s="2" t="s">
        <v>15267</v>
      </c>
    </row>
    <row r="2308" spans="1:3">
      <c r="A2308" s="2" t="s">
        <v>5128</v>
      </c>
      <c r="B2308" s="2" t="s">
        <v>5129</v>
      </c>
      <c r="C2308" s="2" t="s">
        <v>15268</v>
      </c>
    </row>
    <row r="2309" spans="1:3">
      <c r="A2309" s="2" t="s">
        <v>5130</v>
      </c>
      <c r="B2309" s="2" t="s">
        <v>5131</v>
      </c>
      <c r="C2309" s="2" t="s">
        <v>15269</v>
      </c>
    </row>
    <row r="2310" spans="1:3">
      <c r="A2310" s="2" t="s">
        <v>5132</v>
      </c>
      <c r="B2310" s="2" t="s">
        <v>5133</v>
      </c>
      <c r="C2310" s="2" t="s">
        <v>15270</v>
      </c>
    </row>
    <row r="2311" spans="1:3">
      <c r="A2311" s="2" t="s">
        <v>5137</v>
      </c>
      <c r="B2311" s="2" t="s">
        <v>5138</v>
      </c>
      <c r="C2311" s="2" t="s">
        <v>15271</v>
      </c>
    </row>
    <row r="2312" spans="1:3">
      <c r="A2312" s="2" t="s">
        <v>15272</v>
      </c>
      <c r="B2312" s="2" t="s">
        <v>15273</v>
      </c>
      <c r="C2312" s="2" t="s">
        <v>15274</v>
      </c>
    </row>
    <row r="2313" spans="1:3">
      <c r="A2313" s="2" t="s">
        <v>15272</v>
      </c>
      <c r="B2313" s="2" t="s">
        <v>15275</v>
      </c>
      <c r="C2313" s="2" t="s">
        <v>15276</v>
      </c>
    </row>
    <row r="2314" spans="1:3">
      <c r="A2314" s="2" t="s">
        <v>5102</v>
      </c>
      <c r="B2314" s="2" t="s">
        <v>5103</v>
      </c>
      <c r="C2314" s="2" t="s">
        <v>15277</v>
      </c>
    </row>
    <row r="2315" spans="1:3">
      <c r="A2315" s="2" t="s">
        <v>5102</v>
      </c>
      <c r="B2315" s="2" t="s">
        <v>5104</v>
      </c>
      <c r="C2315" s="2" t="s">
        <v>15278</v>
      </c>
    </row>
    <row r="2316" spans="1:3">
      <c r="A2316" s="2" t="s">
        <v>5111</v>
      </c>
      <c r="B2316" s="2" t="s">
        <v>5112</v>
      </c>
      <c r="C2316" s="2" t="s">
        <v>15279</v>
      </c>
    </row>
    <row r="2317" spans="1:3">
      <c r="A2317" s="2" t="s">
        <v>5111</v>
      </c>
      <c r="B2317" s="2" t="s">
        <v>5113</v>
      </c>
      <c r="C2317" s="2" t="s">
        <v>15280</v>
      </c>
    </row>
    <row r="2318" spans="1:3">
      <c r="A2318" s="2" t="s">
        <v>5134</v>
      </c>
      <c r="B2318" s="2" t="s">
        <v>5135</v>
      </c>
      <c r="C2318" s="2" t="s">
        <v>15281</v>
      </c>
    </row>
    <row r="2319" spans="1:3">
      <c r="A2319" s="2" t="s">
        <v>5134</v>
      </c>
      <c r="B2319" s="2" t="s">
        <v>5136</v>
      </c>
      <c r="C2319" s="2" t="s">
        <v>15282</v>
      </c>
    </row>
    <row r="2320" spans="1:3">
      <c r="A2320" s="2" t="s">
        <v>15283</v>
      </c>
      <c r="B2320" s="2" t="s">
        <v>5180</v>
      </c>
      <c r="C2320" s="2" t="s">
        <v>15284</v>
      </c>
    </row>
    <row r="2321" spans="1:3">
      <c r="A2321" s="2" t="s">
        <v>5139</v>
      </c>
      <c r="B2321" s="2" t="s">
        <v>5174</v>
      </c>
      <c r="C2321" s="2" t="s">
        <v>15285</v>
      </c>
    </row>
    <row r="2322" spans="1:3">
      <c r="A2322" s="2" t="s">
        <v>5141</v>
      </c>
      <c r="B2322" s="2" t="s">
        <v>5178</v>
      </c>
      <c r="C2322" s="2" t="s">
        <v>15286</v>
      </c>
    </row>
    <row r="2323" spans="1:3">
      <c r="A2323" s="2" t="s">
        <v>5143</v>
      </c>
      <c r="B2323" s="2" t="s">
        <v>5140</v>
      </c>
      <c r="C2323" s="2" t="s">
        <v>15287</v>
      </c>
    </row>
    <row r="2324" spans="1:3">
      <c r="A2324" s="2" t="s">
        <v>5145</v>
      </c>
      <c r="B2324" s="2" t="s">
        <v>5142</v>
      </c>
      <c r="C2324" s="2" t="s">
        <v>15288</v>
      </c>
    </row>
    <row r="2325" spans="1:3">
      <c r="A2325" s="2" t="s">
        <v>5147</v>
      </c>
      <c r="B2325" s="2" t="s">
        <v>5170</v>
      </c>
      <c r="C2325" s="2" t="s">
        <v>15289</v>
      </c>
    </row>
    <row r="2326" spans="1:3">
      <c r="A2326" s="2" t="s">
        <v>5149</v>
      </c>
      <c r="B2326" s="2" t="s">
        <v>5156</v>
      </c>
      <c r="C2326" s="2" t="s">
        <v>15290</v>
      </c>
    </row>
    <row r="2327" spans="1:3">
      <c r="A2327" s="2" t="s">
        <v>5151</v>
      </c>
      <c r="B2327" s="2" t="s">
        <v>5164</v>
      </c>
      <c r="C2327" s="2" t="s">
        <v>15291</v>
      </c>
    </row>
    <row r="2328" spans="1:3">
      <c r="A2328" s="2" t="s">
        <v>5153</v>
      </c>
      <c r="B2328" s="2" t="s">
        <v>5166</v>
      </c>
      <c r="C2328" s="2" t="s">
        <v>15292</v>
      </c>
    </row>
    <row r="2329" spans="1:3">
      <c r="A2329" s="2" t="s">
        <v>15293</v>
      </c>
      <c r="B2329" s="2" t="s">
        <v>5196</v>
      </c>
      <c r="C2329" s="2" t="s">
        <v>15294</v>
      </c>
    </row>
    <row r="2330" spans="1:3">
      <c r="A2330" s="2" t="s">
        <v>5155</v>
      </c>
      <c r="B2330" s="2" t="s">
        <v>5146</v>
      </c>
      <c r="C2330" s="2" t="s">
        <v>15295</v>
      </c>
    </row>
    <row r="2331" spans="1:3">
      <c r="A2331" s="2" t="s">
        <v>5157</v>
      </c>
      <c r="B2331" s="2" t="s">
        <v>5162</v>
      </c>
      <c r="C2331" s="2" t="s">
        <v>15296</v>
      </c>
    </row>
    <row r="2332" spans="1:3">
      <c r="A2332" s="2" t="s">
        <v>5159</v>
      </c>
      <c r="B2332" s="2" t="s">
        <v>5168</v>
      </c>
      <c r="C2332" s="2" t="s">
        <v>15297</v>
      </c>
    </row>
    <row r="2333" spans="1:3">
      <c r="A2333" s="2" t="s">
        <v>5161</v>
      </c>
      <c r="B2333" s="2" t="s">
        <v>5184</v>
      </c>
      <c r="C2333" s="2" t="s">
        <v>15298</v>
      </c>
    </row>
    <row r="2334" spans="1:3">
      <c r="A2334" s="2" t="s">
        <v>5163</v>
      </c>
      <c r="B2334" s="2" t="s">
        <v>5154</v>
      </c>
      <c r="C2334" s="2" t="s">
        <v>15299</v>
      </c>
    </row>
    <row r="2335" spans="1:3">
      <c r="A2335" s="2" t="s">
        <v>5165</v>
      </c>
      <c r="B2335" s="2" t="s">
        <v>5176</v>
      </c>
      <c r="C2335" s="2" t="s">
        <v>15300</v>
      </c>
    </row>
    <row r="2336" spans="1:3">
      <c r="A2336" s="2" t="s">
        <v>5167</v>
      </c>
      <c r="B2336" s="2" t="s">
        <v>5148</v>
      </c>
      <c r="C2336" s="2" t="s">
        <v>15301</v>
      </c>
    </row>
    <row r="2337" spans="1:3">
      <c r="A2337" s="2" t="s">
        <v>5169</v>
      </c>
      <c r="B2337" s="2" t="s">
        <v>5172</v>
      </c>
      <c r="C2337" s="2" t="s">
        <v>15302</v>
      </c>
    </row>
    <row r="2338" spans="1:3">
      <c r="A2338" s="2" t="s">
        <v>5171</v>
      </c>
      <c r="B2338" s="2" t="s">
        <v>5150</v>
      </c>
      <c r="C2338" s="2" t="s">
        <v>15303</v>
      </c>
    </row>
    <row r="2339" spans="1:3">
      <c r="A2339" s="2" t="s">
        <v>5173</v>
      </c>
      <c r="B2339" s="2" t="s">
        <v>5158</v>
      </c>
      <c r="C2339" s="2" t="s">
        <v>15304</v>
      </c>
    </row>
    <row r="2340" spans="1:3">
      <c r="A2340" s="2" t="s">
        <v>5175</v>
      </c>
      <c r="B2340" s="2" t="s">
        <v>5160</v>
      </c>
      <c r="C2340" s="2" t="s">
        <v>15305</v>
      </c>
    </row>
    <row r="2341" spans="1:3">
      <c r="A2341" s="2" t="s">
        <v>5177</v>
      </c>
      <c r="B2341" s="2" t="s">
        <v>5186</v>
      </c>
      <c r="C2341" s="2" t="s">
        <v>15306</v>
      </c>
    </row>
    <row r="2342" spans="1:3">
      <c r="A2342" s="2" t="s">
        <v>5179</v>
      </c>
      <c r="B2342" s="2" t="s">
        <v>5182</v>
      </c>
      <c r="C2342" s="2" t="s">
        <v>15307</v>
      </c>
    </row>
    <row r="2343" spans="1:3">
      <c r="A2343" s="2" t="s">
        <v>5181</v>
      </c>
      <c r="B2343" s="2" t="s">
        <v>5152</v>
      </c>
      <c r="C2343" s="2" t="s">
        <v>15308</v>
      </c>
    </row>
    <row r="2344" spans="1:3">
      <c r="A2344" s="2" t="s">
        <v>5183</v>
      </c>
      <c r="B2344" s="2" t="s">
        <v>5144</v>
      </c>
      <c r="C2344" s="2" t="s">
        <v>15309</v>
      </c>
    </row>
    <row r="2345" spans="1:3">
      <c r="A2345" s="2" t="s">
        <v>5185</v>
      </c>
      <c r="B2345" s="2" t="s">
        <v>5188</v>
      </c>
      <c r="C2345" s="2" t="s">
        <v>15310</v>
      </c>
    </row>
    <row r="2346" spans="1:3">
      <c r="A2346" s="2" t="s">
        <v>5187</v>
      </c>
      <c r="B2346" s="2" t="s">
        <v>5192</v>
      </c>
      <c r="C2346" s="2" t="s">
        <v>15311</v>
      </c>
    </row>
    <row r="2347" spans="1:3">
      <c r="A2347" s="2" t="s">
        <v>5189</v>
      </c>
      <c r="B2347" s="2" t="s">
        <v>5190</v>
      </c>
      <c r="C2347" s="2" t="s">
        <v>15312</v>
      </c>
    </row>
    <row r="2348" spans="1:3">
      <c r="A2348" s="2" t="s">
        <v>5191</v>
      </c>
      <c r="B2348" s="2" t="s">
        <v>5197</v>
      </c>
      <c r="C2348" s="2" t="s">
        <v>15313</v>
      </c>
    </row>
    <row r="2349" spans="1:3">
      <c r="A2349" s="2" t="s">
        <v>5193</v>
      </c>
      <c r="B2349" s="2" t="s">
        <v>5194</v>
      </c>
      <c r="C2349" s="2" t="s">
        <v>15314</v>
      </c>
    </row>
    <row r="2350" spans="1:3">
      <c r="A2350" s="2" t="s">
        <v>5195</v>
      </c>
      <c r="B2350" s="2" t="s">
        <v>5198</v>
      </c>
      <c r="C2350" s="2" t="s">
        <v>15315</v>
      </c>
    </row>
    <row r="2351" spans="1:3">
      <c r="A2351" s="2" t="s">
        <v>5199</v>
      </c>
      <c r="B2351" s="2" t="s">
        <v>5200</v>
      </c>
      <c r="C2351" s="2" t="s">
        <v>15316</v>
      </c>
    </row>
    <row r="2352" spans="1:3">
      <c r="A2352" s="2" t="s">
        <v>15317</v>
      </c>
      <c r="B2352" s="2" t="s">
        <v>15318</v>
      </c>
      <c r="C2352" s="2" t="s">
        <v>15319</v>
      </c>
    </row>
    <row r="2353" spans="1:3">
      <c r="A2353" s="2" t="s">
        <v>15320</v>
      </c>
      <c r="B2353" s="2" t="s">
        <v>15321</v>
      </c>
      <c r="C2353" s="2" t="s">
        <v>15322</v>
      </c>
    </row>
    <row r="2354" spans="1:3">
      <c r="A2354" s="2" t="s">
        <v>15323</v>
      </c>
      <c r="B2354" s="2" t="s">
        <v>15324</v>
      </c>
      <c r="C2354" s="2" t="s">
        <v>15325</v>
      </c>
    </row>
    <row r="2355" spans="1:3">
      <c r="A2355" s="2" t="s">
        <v>15326</v>
      </c>
      <c r="B2355" s="2" t="s">
        <v>15327</v>
      </c>
      <c r="C2355" s="2" t="s">
        <v>15328</v>
      </c>
    </row>
    <row r="2356" spans="1:3">
      <c r="A2356" s="2" t="s">
        <v>15329</v>
      </c>
      <c r="B2356" s="2" t="s">
        <v>15330</v>
      </c>
      <c r="C2356" s="2" t="s">
        <v>15331</v>
      </c>
    </row>
    <row r="2357" spans="1:3">
      <c r="A2357" s="2" t="s">
        <v>15332</v>
      </c>
      <c r="B2357" s="2" t="s">
        <v>15333</v>
      </c>
      <c r="C2357" s="2" t="s">
        <v>15334</v>
      </c>
    </row>
    <row r="2358" spans="1:3">
      <c r="A2358" s="2" t="s">
        <v>15335</v>
      </c>
      <c r="B2358" s="2" t="s">
        <v>15336</v>
      </c>
      <c r="C2358" s="2" t="s">
        <v>15337</v>
      </c>
    </row>
    <row r="2359" spans="1:3">
      <c r="A2359" s="2" t="s">
        <v>5201</v>
      </c>
      <c r="B2359" s="2" t="s">
        <v>5202</v>
      </c>
      <c r="C2359" s="2" t="s">
        <v>15338</v>
      </c>
    </row>
    <row r="2360" spans="1:3">
      <c r="A2360" s="2" t="s">
        <v>15339</v>
      </c>
      <c r="B2360" s="2" t="s">
        <v>15340</v>
      </c>
      <c r="C2360" s="2" t="s">
        <v>15341</v>
      </c>
    </row>
    <row r="2361" spans="1:3">
      <c r="A2361" s="2" t="s">
        <v>15342</v>
      </c>
      <c r="B2361" s="2" t="s">
        <v>15343</v>
      </c>
      <c r="C2361" s="2" t="s">
        <v>15344</v>
      </c>
    </row>
    <row r="2362" spans="1:3">
      <c r="A2362" s="2" t="s">
        <v>15345</v>
      </c>
      <c r="B2362" s="2" t="s">
        <v>15346</v>
      </c>
      <c r="C2362" s="2" t="s">
        <v>15347</v>
      </c>
    </row>
    <row r="2363" spans="1:3">
      <c r="A2363" s="2" t="s">
        <v>15348</v>
      </c>
      <c r="B2363" s="2" t="s">
        <v>15349</v>
      </c>
      <c r="C2363" s="2" t="s">
        <v>15350</v>
      </c>
    </row>
    <row r="2364" spans="1:3">
      <c r="A2364" s="2" t="s">
        <v>5203</v>
      </c>
      <c r="B2364" s="2" t="s">
        <v>5204</v>
      </c>
      <c r="C2364" s="2" t="s">
        <v>15351</v>
      </c>
    </row>
    <row r="2365" spans="1:3">
      <c r="A2365" s="2" t="s">
        <v>15352</v>
      </c>
      <c r="B2365" s="2" t="s">
        <v>15353</v>
      </c>
      <c r="C2365" s="2" t="s">
        <v>15354</v>
      </c>
    </row>
    <row r="2366" spans="1:3">
      <c r="A2366" s="2" t="s">
        <v>15355</v>
      </c>
      <c r="B2366" s="2" t="s">
        <v>15356</v>
      </c>
      <c r="C2366" s="2" t="s">
        <v>15357</v>
      </c>
    </row>
    <row r="2367" spans="1:3">
      <c r="A2367" s="2" t="s">
        <v>15358</v>
      </c>
      <c r="B2367" s="2" t="s">
        <v>15359</v>
      </c>
      <c r="C2367" s="2" t="s">
        <v>15360</v>
      </c>
    </row>
    <row r="2368" spans="1:3">
      <c r="A2368" s="2" t="s">
        <v>15361</v>
      </c>
      <c r="B2368" s="2" t="s">
        <v>15362</v>
      </c>
      <c r="C2368" s="2" t="s">
        <v>15363</v>
      </c>
    </row>
    <row r="2369" spans="1:3">
      <c r="A2369" s="2" t="s">
        <v>15364</v>
      </c>
      <c r="B2369" s="2" t="s">
        <v>15365</v>
      </c>
      <c r="C2369" s="2" t="s">
        <v>15366</v>
      </c>
    </row>
    <row r="2370" spans="1:3">
      <c r="A2370" s="2" t="s">
        <v>15367</v>
      </c>
      <c r="B2370" s="2" t="s">
        <v>15368</v>
      </c>
      <c r="C2370" s="2" t="s">
        <v>15369</v>
      </c>
    </row>
    <row r="2371" spans="1:3">
      <c r="A2371" s="2" t="s">
        <v>15370</v>
      </c>
      <c r="B2371" s="2" t="s">
        <v>15371</v>
      </c>
      <c r="C2371" s="2" t="s">
        <v>15372</v>
      </c>
    </row>
    <row r="2372" spans="1:3">
      <c r="A2372" s="2" t="s">
        <v>15373</v>
      </c>
      <c r="B2372" s="2" t="s">
        <v>15374</v>
      </c>
      <c r="C2372" s="2" t="s">
        <v>15375</v>
      </c>
    </row>
    <row r="2373" spans="1:3">
      <c r="A2373" s="2" t="s">
        <v>15376</v>
      </c>
      <c r="B2373" s="2" t="s">
        <v>15377</v>
      </c>
      <c r="C2373" s="2" t="s">
        <v>15378</v>
      </c>
    </row>
    <row r="2374" spans="1:3">
      <c r="A2374" s="2" t="s">
        <v>5205</v>
      </c>
      <c r="B2374" s="2" t="s">
        <v>5206</v>
      </c>
      <c r="C2374" s="2" t="s">
        <v>15379</v>
      </c>
    </row>
    <row r="2375" spans="1:3">
      <c r="A2375" s="2" t="s">
        <v>15380</v>
      </c>
      <c r="B2375" s="2" t="s">
        <v>15381</v>
      </c>
      <c r="C2375" s="2" t="s">
        <v>15382</v>
      </c>
    </row>
    <row r="2376" spans="1:3">
      <c r="A2376" s="2" t="s">
        <v>15383</v>
      </c>
      <c r="B2376" s="2" t="s">
        <v>15384</v>
      </c>
      <c r="C2376" s="2" t="s">
        <v>15385</v>
      </c>
    </row>
    <row r="2377" spans="1:3">
      <c r="A2377" s="2" t="s">
        <v>15386</v>
      </c>
      <c r="B2377" s="2" t="s">
        <v>15387</v>
      </c>
      <c r="C2377" s="2" t="s">
        <v>15388</v>
      </c>
    </row>
    <row r="2378" spans="1:3">
      <c r="A2378" s="2" t="s">
        <v>15389</v>
      </c>
      <c r="B2378" s="2" t="s">
        <v>15390</v>
      </c>
      <c r="C2378" s="2" t="s">
        <v>15391</v>
      </c>
    </row>
    <row r="2379" spans="1:3">
      <c r="A2379" s="2" t="s">
        <v>15392</v>
      </c>
      <c r="B2379" s="2" t="s">
        <v>15393</v>
      </c>
      <c r="C2379" s="2" t="s">
        <v>15394</v>
      </c>
    </row>
    <row r="2380" spans="1:3">
      <c r="A2380" s="2" t="s">
        <v>15395</v>
      </c>
      <c r="B2380" s="2" t="s">
        <v>15396</v>
      </c>
      <c r="C2380" s="2" t="s">
        <v>15397</v>
      </c>
    </row>
    <row r="2381" spans="1:3">
      <c r="A2381" s="2" t="s">
        <v>15398</v>
      </c>
      <c r="B2381" s="2" t="s">
        <v>15399</v>
      </c>
      <c r="C2381" s="2" t="s">
        <v>15400</v>
      </c>
    </row>
    <row r="2382" spans="1:3">
      <c r="A2382" s="2" t="s">
        <v>15401</v>
      </c>
      <c r="B2382" s="2" t="s">
        <v>15402</v>
      </c>
      <c r="C2382" s="2" t="s">
        <v>15403</v>
      </c>
    </row>
    <row r="2383" spans="1:3">
      <c r="A2383" s="2" t="s">
        <v>15404</v>
      </c>
      <c r="B2383" s="2" t="s">
        <v>15405</v>
      </c>
      <c r="C2383" s="2" t="s">
        <v>15406</v>
      </c>
    </row>
    <row r="2384" spans="1:3">
      <c r="A2384" s="2" t="s">
        <v>5207</v>
      </c>
      <c r="B2384" s="2" t="s">
        <v>5208</v>
      </c>
      <c r="C2384" s="2" t="s">
        <v>15407</v>
      </c>
    </row>
    <row r="2385" spans="1:3">
      <c r="A2385" s="2" t="s">
        <v>15408</v>
      </c>
      <c r="B2385" s="2" t="s">
        <v>15409</v>
      </c>
      <c r="C2385" s="2" t="s">
        <v>15410</v>
      </c>
    </row>
    <row r="2386" spans="1:3">
      <c r="A2386" s="2" t="s">
        <v>15411</v>
      </c>
      <c r="B2386" s="2" t="s">
        <v>15412</v>
      </c>
      <c r="C2386" s="2" t="s">
        <v>15413</v>
      </c>
    </row>
    <row r="2387" spans="1:3">
      <c r="A2387" s="2" t="s">
        <v>15414</v>
      </c>
      <c r="B2387" s="2" t="s">
        <v>15415</v>
      </c>
      <c r="C2387" s="2" t="s">
        <v>15416</v>
      </c>
    </row>
    <row r="2388" spans="1:3">
      <c r="A2388" s="2" t="s">
        <v>15417</v>
      </c>
      <c r="B2388" s="2" t="s">
        <v>15418</v>
      </c>
      <c r="C2388" s="2" t="s">
        <v>15419</v>
      </c>
    </row>
    <row r="2389" spans="1:3">
      <c r="A2389" s="2" t="s">
        <v>15420</v>
      </c>
      <c r="B2389" s="2" t="s">
        <v>15421</v>
      </c>
      <c r="C2389" s="2" t="s">
        <v>15422</v>
      </c>
    </row>
    <row r="2390" spans="1:3">
      <c r="A2390" s="2" t="s">
        <v>5209</v>
      </c>
      <c r="B2390" s="2" t="s">
        <v>5210</v>
      </c>
      <c r="C2390" s="2" t="s">
        <v>15423</v>
      </c>
    </row>
    <row r="2391" spans="1:3">
      <c r="A2391" s="2" t="s">
        <v>15424</v>
      </c>
      <c r="B2391" s="2" t="s">
        <v>15425</v>
      </c>
      <c r="C2391" s="2" t="s">
        <v>15426</v>
      </c>
    </row>
    <row r="2392" spans="1:3">
      <c r="A2392" s="2" t="s">
        <v>15427</v>
      </c>
      <c r="B2392" s="2" t="s">
        <v>15428</v>
      </c>
      <c r="C2392" s="2" t="s">
        <v>15429</v>
      </c>
    </row>
    <row r="2393" spans="1:3">
      <c r="A2393" s="2" t="s">
        <v>15430</v>
      </c>
      <c r="B2393" s="2" t="s">
        <v>15431</v>
      </c>
      <c r="C2393" s="2" t="s">
        <v>15432</v>
      </c>
    </row>
    <row r="2394" spans="1:3">
      <c r="A2394" s="2" t="s">
        <v>15433</v>
      </c>
      <c r="B2394" s="2" t="s">
        <v>15434</v>
      </c>
      <c r="C2394" s="2" t="s">
        <v>15435</v>
      </c>
    </row>
    <row r="2395" spans="1:3">
      <c r="A2395" s="2" t="s">
        <v>15436</v>
      </c>
      <c r="B2395" s="2" t="s">
        <v>15437</v>
      </c>
      <c r="C2395" s="2" t="s">
        <v>15438</v>
      </c>
    </row>
    <row r="2396" spans="1:3">
      <c r="A2396" s="2" t="s">
        <v>15439</v>
      </c>
      <c r="B2396" s="2" t="s">
        <v>15440</v>
      </c>
      <c r="C2396" s="2" t="s">
        <v>15441</v>
      </c>
    </row>
    <row r="2397" spans="1:3">
      <c r="A2397" s="2" t="s">
        <v>15442</v>
      </c>
      <c r="B2397" s="2" t="s">
        <v>15443</v>
      </c>
      <c r="C2397" s="2" t="s">
        <v>15444</v>
      </c>
    </row>
    <row r="2398" spans="1:3">
      <c r="A2398" s="2" t="s">
        <v>15445</v>
      </c>
      <c r="B2398" s="2" t="s">
        <v>15446</v>
      </c>
      <c r="C2398" s="2" t="s">
        <v>15447</v>
      </c>
    </row>
    <row r="2399" spans="1:3">
      <c r="A2399" s="2" t="s">
        <v>15448</v>
      </c>
      <c r="B2399" s="2" t="s">
        <v>15449</v>
      </c>
      <c r="C2399" s="2" t="s">
        <v>15450</v>
      </c>
    </row>
    <row r="2400" spans="1:3">
      <c r="A2400" s="2" t="s">
        <v>15451</v>
      </c>
      <c r="B2400" s="2" t="s">
        <v>15452</v>
      </c>
      <c r="C2400" s="2" t="s">
        <v>15453</v>
      </c>
    </row>
    <row r="2401" spans="1:3">
      <c r="A2401" s="2" t="s">
        <v>15454</v>
      </c>
      <c r="B2401" s="2" t="s">
        <v>15455</v>
      </c>
      <c r="C2401" s="2" t="s">
        <v>15456</v>
      </c>
    </row>
    <row r="2402" spans="1:3">
      <c r="A2402" s="2" t="s">
        <v>5211</v>
      </c>
      <c r="B2402" s="2" t="s">
        <v>5212</v>
      </c>
      <c r="C2402" s="2" t="s">
        <v>15457</v>
      </c>
    </row>
    <row r="2403" spans="1:3">
      <c r="A2403" s="2" t="s">
        <v>15458</v>
      </c>
      <c r="B2403" s="2" t="s">
        <v>15459</v>
      </c>
      <c r="C2403" s="2" t="s">
        <v>15460</v>
      </c>
    </row>
    <row r="2404" spans="1:3">
      <c r="A2404" s="2" t="s">
        <v>15461</v>
      </c>
      <c r="B2404" s="2" t="s">
        <v>15462</v>
      </c>
      <c r="C2404" s="2" t="s">
        <v>15463</v>
      </c>
    </row>
    <row r="2405" spans="1:3">
      <c r="A2405" s="2" t="s">
        <v>15464</v>
      </c>
      <c r="B2405" s="2" t="s">
        <v>15465</v>
      </c>
      <c r="C2405" s="2" t="s">
        <v>15466</v>
      </c>
    </row>
    <row r="2406" spans="1:3">
      <c r="A2406" s="2" t="s">
        <v>15467</v>
      </c>
      <c r="B2406" s="2" t="s">
        <v>15468</v>
      </c>
      <c r="C2406" s="2" t="s">
        <v>15469</v>
      </c>
    </row>
    <row r="2407" spans="1:3">
      <c r="A2407" s="2" t="s">
        <v>15470</v>
      </c>
      <c r="B2407" s="2" t="s">
        <v>15471</v>
      </c>
      <c r="C2407" s="2" t="s">
        <v>15472</v>
      </c>
    </row>
    <row r="2408" spans="1:3">
      <c r="A2408" s="2" t="s">
        <v>5213</v>
      </c>
      <c r="B2408" s="2" t="s">
        <v>5214</v>
      </c>
      <c r="C2408" s="2" t="s">
        <v>15473</v>
      </c>
    </row>
    <row r="2409" spans="1:3">
      <c r="A2409" s="2" t="s">
        <v>15474</v>
      </c>
      <c r="B2409" s="2" t="s">
        <v>15475</v>
      </c>
      <c r="C2409" s="2" t="s">
        <v>15476</v>
      </c>
    </row>
    <row r="2410" spans="1:3">
      <c r="A2410" s="2" t="s">
        <v>15477</v>
      </c>
      <c r="B2410" s="2" t="s">
        <v>15478</v>
      </c>
      <c r="C2410" s="2" t="s">
        <v>15479</v>
      </c>
    </row>
    <row r="2411" spans="1:3">
      <c r="A2411" s="2" t="s">
        <v>15480</v>
      </c>
      <c r="B2411" s="2" t="s">
        <v>15481</v>
      </c>
      <c r="C2411" s="2" t="s">
        <v>15482</v>
      </c>
    </row>
    <row r="2412" spans="1:3">
      <c r="A2412" s="2" t="s">
        <v>15483</v>
      </c>
      <c r="B2412" s="2" t="s">
        <v>15484</v>
      </c>
      <c r="C2412" s="2" t="s">
        <v>15485</v>
      </c>
    </row>
    <row r="2413" spans="1:3">
      <c r="A2413" s="2" t="s">
        <v>15486</v>
      </c>
      <c r="B2413" s="2" t="s">
        <v>15487</v>
      </c>
      <c r="C2413" s="2" t="s">
        <v>15488</v>
      </c>
    </row>
    <row r="2414" spans="1:3">
      <c r="A2414" s="2" t="s">
        <v>15489</v>
      </c>
      <c r="B2414" s="2" t="s">
        <v>15490</v>
      </c>
      <c r="C2414" s="2" t="s">
        <v>15491</v>
      </c>
    </row>
    <row r="2415" spans="1:3">
      <c r="A2415" s="2" t="s">
        <v>15492</v>
      </c>
      <c r="B2415" s="2" t="s">
        <v>15493</v>
      </c>
      <c r="C2415" s="2" t="s">
        <v>15494</v>
      </c>
    </row>
    <row r="2416" spans="1:3">
      <c r="A2416" s="2" t="s">
        <v>15495</v>
      </c>
      <c r="B2416" s="2" t="s">
        <v>15496</v>
      </c>
      <c r="C2416" s="2" t="s">
        <v>15497</v>
      </c>
    </row>
    <row r="2417" spans="1:3">
      <c r="A2417" s="2" t="s">
        <v>15498</v>
      </c>
      <c r="B2417" s="2" t="s">
        <v>15499</v>
      </c>
      <c r="C2417" s="2" t="s">
        <v>15500</v>
      </c>
    </row>
    <row r="2418" spans="1:3">
      <c r="A2418" s="2" t="s">
        <v>15501</v>
      </c>
      <c r="B2418" s="2" t="s">
        <v>15502</v>
      </c>
      <c r="C2418" s="2" t="s">
        <v>15503</v>
      </c>
    </row>
    <row r="2419" spans="1:3">
      <c r="A2419" s="2" t="s">
        <v>15504</v>
      </c>
      <c r="B2419" s="2" t="s">
        <v>15505</v>
      </c>
      <c r="C2419" s="2" t="s">
        <v>15506</v>
      </c>
    </row>
    <row r="2420" spans="1:3">
      <c r="A2420" s="2" t="s">
        <v>15507</v>
      </c>
      <c r="B2420" s="2" t="s">
        <v>15508</v>
      </c>
      <c r="C2420" s="2" t="s">
        <v>15509</v>
      </c>
    </row>
    <row r="2421" spans="1:3">
      <c r="A2421" s="2" t="s">
        <v>15510</v>
      </c>
      <c r="B2421" s="2" t="s">
        <v>15511</v>
      </c>
      <c r="C2421" s="2" t="s">
        <v>15512</v>
      </c>
    </row>
    <row r="2422" spans="1:3">
      <c r="A2422" s="2" t="s">
        <v>15513</v>
      </c>
      <c r="B2422" s="2" t="s">
        <v>15514</v>
      </c>
      <c r="C2422" s="2" t="s">
        <v>15515</v>
      </c>
    </row>
    <row r="2423" spans="1:3">
      <c r="A2423" s="2" t="s">
        <v>5215</v>
      </c>
      <c r="B2423" s="2" t="s">
        <v>5216</v>
      </c>
      <c r="C2423" s="2" t="s">
        <v>15516</v>
      </c>
    </row>
    <row r="2424" spans="1:3">
      <c r="A2424" s="2" t="s">
        <v>5217</v>
      </c>
      <c r="B2424" s="2" t="s">
        <v>5218</v>
      </c>
      <c r="C2424" s="2" t="s">
        <v>15517</v>
      </c>
    </row>
    <row r="2425" spans="1:3">
      <c r="A2425" s="2" t="s">
        <v>5219</v>
      </c>
      <c r="B2425" s="2" t="s">
        <v>5220</v>
      </c>
      <c r="C2425" s="2" t="s">
        <v>15518</v>
      </c>
    </row>
    <row r="2426" spans="1:3">
      <c r="A2426" s="2" t="s">
        <v>5221</v>
      </c>
      <c r="B2426" s="2" t="s">
        <v>5222</v>
      </c>
      <c r="C2426" s="2" t="s">
        <v>15519</v>
      </c>
    </row>
    <row r="2427" spans="1:3">
      <c r="A2427" s="2" t="s">
        <v>5223</v>
      </c>
      <c r="B2427" s="2" t="s">
        <v>5224</v>
      </c>
      <c r="C2427" s="2" t="s">
        <v>15520</v>
      </c>
    </row>
    <row r="2428" spans="1:3">
      <c r="A2428" s="2" t="s">
        <v>5225</v>
      </c>
      <c r="B2428" s="2" t="s">
        <v>5226</v>
      </c>
      <c r="C2428" s="2" t="s">
        <v>15521</v>
      </c>
    </row>
    <row r="2429" spans="1:3">
      <c r="A2429" s="2" t="s">
        <v>5227</v>
      </c>
      <c r="B2429" s="2" t="s">
        <v>5228</v>
      </c>
      <c r="C2429" s="2" t="s">
        <v>15522</v>
      </c>
    </row>
    <row r="2430" spans="1:3">
      <c r="A2430" s="2" t="s">
        <v>5229</v>
      </c>
      <c r="B2430" s="2" t="s">
        <v>5230</v>
      </c>
      <c r="C2430" s="2" t="s">
        <v>15523</v>
      </c>
    </row>
    <row r="2431" spans="1:3">
      <c r="A2431" s="2" t="s">
        <v>5231</v>
      </c>
      <c r="B2431" s="2" t="s">
        <v>5232</v>
      </c>
      <c r="C2431" s="2" t="s">
        <v>15524</v>
      </c>
    </row>
    <row r="2432" spans="1:3">
      <c r="A2432" s="2" t="s">
        <v>5233</v>
      </c>
      <c r="B2432" s="2" t="s">
        <v>5234</v>
      </c>
      <c r="C2432" s="2" t="s">
        <v>15525</v>
      </c>
    </row>
    <row r="2433" spans="1:3">
      <c r="A2433" s="2" t="s">
        <v>5235</v>
      </c>
      <c r="B2433" s="2" t="s">
        <v>5236</v>
      </c>
      <c r="C2433" s="2" t="s">
        <v>15526</v>
      </c>
    </row>
    <row r="2434" spans="1:3">
      <c r="A2434" s="2" t="s">
        <v>5237</v>
      </c>
      <c r="B2434" s="2" t="s">
        <v>5238</v>
      </c>
      <c r="C2434" s="2" t="s">
        <v>15527</v>
      </c>
    </row>
    <row r="2435" spans="1:3">
      <c r="A2435" s="2" t="s">
        <v>5239</v>
      </c>
      <c r="B2435" s="2" t="s">
        <v>5240</v>
      </c>
      <c r="C2435" s="2" t="s">
        <v>15528</v>
      </c>
    </row>
    <row r="2436" spans="1:3">
      <c r="A2436" s="2" t="s">
        <v>5241</v>
      </c>
      <c r="B2436" s="2" t="s">
        <v>5242</v>
      </c>
      <c r="C2436" s="2" t="s">
        <v>15529</v>
      </c>
    </row>
    <row r="2437" spans="1:3">
      <c r="A2437" s="2" t="s">
        <v>5243</v>
      </c>
      <c r="B2437" s="2" t="s">
        <v>5244</v>
      </c>
      <c r="C2437" s="2" t="s">
        <v>15530</v>
      </c>
    </row>
    <row r="2438" spans="1:3">
      <c r="A2438" s="2" t="s">
        <v>5245</v>
      </c>
      <c r="B2438" s="2" t="s">
        <v>5246</v>
      </c>
      <c r="C2438" s="2" t="s">
        <v>15531</v>
      </c>
    </row>
    <row r="2439" spans="1:3">
      <c r="A2439" s="2" t="s">
        <v>5247</v>
      </c>
      <c r="B2439" s="2" t="s">
        <v>5248</v>
      </c>
      <c r="C2439" s="2" t="s">
        <v>15532</v>
      </c>
    </row>
    <row r="2440" spans="1:3">
      <c r="A2440" s="2" t="s">
        <v>5249</v>
      </c>
      <c r="B2440" s="2" t="s">
        <v>5250</v>
      </c>
      <c r="C2440" s="2" t="s">
        <v>15533</v>
      </c>
    </row>
    <row r="2441" spans="1:3">
      <c r="A2441" s="2" t="s">
        <v>5251</v>
      </c>
      <c r="B2441" s="2" t="s">
        <v>5252</v>
      </c>
      <c r="C2441" s="2" t="s">
        <v>15534</v>
      </c>
    </row>
    <row r="2442" spans="1:3">
      <c r="A2442" s="2" t="s">
        <v>5253</v>
      </c>
      <c r="B2442" s="2" t="s">
        <v>5254</v>
      </c>
      <c r="C2442" s="2" t="s">
        <v>15535</v>
      </c>
    </row>
    <row r="2443" spans="1:3">
      <c r="A2443" s="2" t="s">
        <v>5255</v>
      </c>
      <c r="B2443" s="2" t="s">
        <v>5256</v>
      </c>
      <c r="C2443" s="2" t="s">
        <v>15536</v>
      </c>
    </row>
    <row r="2444" spans="1:3">
      <c r="A2444" s="2" t="s">
        <v>5257</v>
      </c>
      <c r="B2444" s="2" t="s">
        <v>5258</v>
      </c>
      <c r="C2444" s="2" t="s">
        <v>15537</v>
      </c>
    </row>
    <row r="2445" spans="1:3">
      <c r="A2445" s="2" t="s">
        <v>5259</v>
      </c>
      <c r="B2445" s="2" t="s">
        <v>5260</v>
      </c>
      <c r="C2445" s="2" t="s">
        <v>15538</v>
      </c>
    </row>
    <row r="2446" spans="1:3">
      <c r="A2446" s="2" t="s">
        <v>5261</v>
      </c>
      <c r="B2446" s="2" t="s">
        <v>5262</v>
      </c>
      <c r="C2446" s="2" t="s">
        <v>15539</v>
      </c>
    </row>
    <row r="2447" spans="1:3">
      <c r="A2447" s="2" t="s">
        <v>5263</v>
      </c>
      <c r="B2447" s="2" t="s">
        <v>5264</v>
      </c>
      <c r="C2447" s="2" t="s">
        <v>15540</v>
      </c>
    </row>
    <row r="2448" spans="1:3">
      <c r="A2448" s="2" t="s">
        <v>5265</v>
      </c>
      <c r="B2448" s="2" t="s">
        <v>5266</v>
      </c>
      <c r="C2448" s="2" t="s">
        <v>15541</v>
      </c>
    </row>
    <row r="2449" spans="1:3">
      <c r="A2449" s="2" t="s">
        <v>5267</v>
      </c>
      <c r="B2449" s="2" t="s">
        <v>5268</v>
      </c>
      <c r="C2449" s="2" t="s">
        <v>15542</v>
      </c>
    </row>
    <row r="2450" spans="1:3">
      <c r="A2450" s="2" t="s">
        <v>5269</v>
      </c>
      <c r="B2450" s="2" t="s">
        <v>5270</v>
      </c>
      <c r="C2450" s="2" t="s">
        <v>15543</v>
      </c>
    </row>
    <row r="2451" spans="1:3">
      <c r="A2451" s="2" t="s">
        <v>5271</v>
      </c>
      <c r="B2451" s="2" t="s">
        <v>5272</v>
      </c>
      <c r="C2451" s="2" t="s">
        <v>15544</v>
      </c>
    </row>
    <row r="2452" spans="1:3">
      <c r="A2452" s="2" t="s">
        <v>5273</v>
      </c>
      <c r="B2452" s="2" t="s">
        <v>5274</v>
      </c>
      <c r="C2452" s="2" t="s">
        <v>15545</v>
      </c>
    </row>
    <row r="2453" spans="1:3">
      <c r="A2453" s="2" t="s">
        <v>5275</v>
      </c>
      <c r="B2453" s="2" t="s">
        <v>5276</v>
      </c>
      <c r="C2453" s="2" t="s">
        <v>15546</v>
      </c>
    </row>
    <row r="2454" spans="1:3">
      <c r="A2454" s="2" t="s">
        <v>5277</v>
      </c>
      <c r="B2454" s="2" t="s">
        <v>5278</v>
      </c>
      <c r="C2454" s="2" t="s">
        <v>15547</v>
      </c>
    </row>
    <row r="2455" spans="1:3">
      <c r="A2455" s="2" t="s">
        <v>5279</v>
      </c>
      <c r="B2455" s="2" t="s">
        <v>5280</v>
      </c>
      <c r="C2455" s="2" t="s">
        <v>15548</v>
      </c>
    </row>
    <row r="2456" spans="1:3">
      <c r="A2456" s="2" t="s">
        <v>5281</v>
      </c>
      <c r="B2456" s="2" t="s">
        <v>5282</v>
      </c>
      <c r="C2456" s="2" t="s">
        <v>15549</v>
      </c>
    </row>
    <row r="2457" spans="1:3">
      <c r="A2457" s="2" t="s">
        <v>5283</v>
      </c>
      <c r="B2457" s="2" t="s">
        <v>5284</v>
      </c>
      <c r="C2457" s="2" t="s">
        <v>15550</v>
      </c>
    </row>
    <row r="2458" spans="1:3">
      <c r="A2458" s="2" t="s">
        <v>5285</v>
      </c>
      <c r="B2458" s="2" t="s">
        <v>5286</v>
      </c>
      <c r="C2458" s="2" t="s">
        <v>15551</v>
      </c>
    </row>
    <row r="2459" spans="1:3">
      <c r="A2459" s="2" t="s">
        <v>5287</v>
      </c>
      <c r="B2459" s="2" t="s">
        <v>5288</v>
      </c>
      <c r="C2459" s="2" t="s">
        <v>15552</v>
      </c>
    </row>
    <row r="2460" spans="1:3">
      <c r="A2460" s="2" t="s">
        <v>5289</v>
      </c>
      <c r="B2460" s="2" t="s">
        <v>5290</v>
      </c>
      <c r="C2460" s="2" t="s">
        <v>15553</v>
      </c>
    </row>
    <row r="2461" spans="1:3">
      <c r="A2461" s="2" t="s">
        <v>5291</v>
      </c>
      <c r="B2461" s="2" t="s">
        <v>5292</v>
      </c>
      <c r="C2461" s="2" t="s">
        <v>15554</v>
      </c>
    </row>
    <row r="2462" spans="1:3">
      <c r="A2462" s="2" t="s">
        <v>5293</v>
      </c>
      <c r="B2462" s="2" t="s">
        <v>5294</v>
      </c>
      <c r="C2462" s="2" t="s">
        <v>15555</v>
      </c>
    </row>
    <row r="2463" spans="1:3">
      <c r="A2463" s="2" t="s">
        <v>5295</v>
      </c>
      <c r="B2463" s="2" t="s">
        <v>5296</v>
      </c>
      <c r="C2463" s="2" t="s">
        <v>15556</v>
      </c>
    </row>
    <row r="2464" spans="1:3">
      <c r="A2464" s="2" t="s">
        <v>5297</v>
      </c>
      <c r="B2464" s="2" t="s">
        <v>5298</v>
      </c>
      <c r="C2464" s="2" t="s">
        <v>15557</v>
      </c>
    </row>
    <row r="2465" spans="1:3">
      <c r="A2465" s="2" t="s">
        <v>5299</v>
      </c>
      <c r="B2465" s="2" t="s">
        <v>5300</v>
      </c>
      <c r="C2465" s="2" t="s">
        <v>15558</v>
      </c>
    </row>
    <row r="2466" spans="1:3">
      <c r="A2466" s="2" t="s">
        <v>5301</v>
      </c>
      <c r="B2466" s="2" t="s">
        <v>5302</v>
      </c>
      <c r="C2466" s="2" t="s">
        <v>15559</v>
      </c>
    </row>
    <row r="2467" spans="1:3">
      <c r="A2467" s="2" t="s">
        <v>5303</v>
      </c>
      <c r="B2467" s="2" t="s">
        <v>5304</v>
      </c>
      <c r="C2467" s="2" t="s">
        <v>15560</v>
      </c>
    </row>
    <row r="2468" spans="1:3">
      <c r="A2468" s="2" t="s">
        <v>5305</v>
      </c>
      <c r="B2468" s="2" t="s">
        <v>5306</v>
      </c>
      <c r="C2468" s="2" t="s">
        <v>15561</v>
      </c>
    </row>
    <row r="2469" spans="1:3">
      <c r="A2469" s="2" t="s">
        <v>5307</v>
      </c>
      <c r="B2469" s="2" t="s">
        <v>5308</v>
      </c>
      <c r="C2469" s="2" t="s">
        <v>15562</v>
      </c>
    </row>
    <row r="2470" spans="1:3">
      <c r="A2470" s="2" t="s">
        <v>5309</v>
      </c>
      <c r="B2470" s="2" t="s">
        <v>5310</v>
      </c>
      <c r="C2470" s="2" t="s">
        <v>15563</v>
      </c>
    </row>
    <row r="2471" spans="1:3">
      <c r="A2471" s="2" t="s">
        <v>5311</v>
      </c>
      <c r="B2471" s="2" t="s">
        <v>5312</v>
      </c>
      <c r="C2471" s="2" t="s">
        <v>15564</v>
      </c>
    </row>
    <row r="2472" spans="1:3">
      <c r="A2472" s="2" t="s">
        <v>5313</v>
      </c>
      <c r="B2472" s="2" t="s">
        <v>5314</v>
      </c>
      <c r="C2472" s="2" t="s">
        <v>15565</v>
      </c>
    </row>
    <row r="2473" spans="1:3">
      <c r="A2473" s="2" t="s">
        <v>5315</v>
      </c>
      <c r="B2473" s="2" t="s">
        <v>5316</v>
      </c>
      <c r="C2473" s="2" t="s">
        <v>15566</v>
      </c>
    </row>
    <row r="2474" spans="1:3">
      <c r="A2474" s="2" t="s">
        <v>5317</v>
      </c>
      <c r="B2474" s="2" t="s">
        <v>5318</v>
      </c>
      <c r="C2474" s="2" t="s">
        <v>15567</v>
      </c>
    </row>
    <row r="2475" spans="1:3">
      <c r="A2475" s="2" t="s">
        <v>5319</v>
      </c>
      <c r="B2475" s="2" t="s">
        <v>5320</v>
      </c>
      <c r="C2475" s="2" t="s">
        <v>15568</v>
      </c>
    </row>
    <row r="2476" spans="1:3">
      <c r="A2476" s="2" t="s">
        <v>5321</v>
      </c>
      <c r="B2476" s="2" t="s">
        <v>5322</v>
      </c>
      <c r="C2476" s="2" t="s">
        <v>15569</v>
      </c>
    </row>
    <row r="2477" spans="1:3">
      <c r="A2477" s="2" t="s">
        <v>5323</v>
      </c>
      <c r="B2477" s="2" t="s">
        <v>5324</v>
      </c>
      <c r="C2477" s="2" t="s">
        <v>15570</v>
      </c>
    </row>
    <row r="2478" spans="1:3">
      <c r="A2478" s="2" t="s">
        <v>5325</v>
      </c>
      <c r="B2478" s="2" t="s">
        <v>5326</v>
      </c>
      <c r="C2478" s="2" t="s">
        <v>15571</v>
      </c>
    </row>
    <row r="2479" spans="1:3">
      <c r="A2479" s="2" t="s">
        <v>5327</v>
      </c>
      <c r="B2479" s="2" t="s">
        <v>5328</v>
      </c>
      <c r="C2479" s="2" t="s">
        <v>15572</v>
      </c>
    </row>
    <row r="2480" spans="1:3">
      <c r="A2480" s="2" t="s">
        <v>5329</v>
      </c>
      <c r="B2480" s="2" t="s">
        <v>5330</v>
      </c>
      <c r="C2480" s="2" t="s">
        <v>15573</v>
      </c>
    </row>
    <row r="2481" spans="1:3">
      <c r="A2481" s="2" t="s">
        <v>5331</v>
      </c>
      <c r="B2481" s="2" t="s">
        <v>5332</v>
      </c>
      <c r="C2481" s="2" t="s">
        <v>15574</v>
      </c>
    </row>
    <row r="2482" spans="1:3">
      <c r="A2482" s="2" t="s">
        <v>5333</v>
      </c>
      <c r="B2482" s="2" t="s">
        <v>5334</v>
      </c>
      <c r="C2482" s="2" t="s">
        <v>15575</v>
      </c>
    </row>
    <row r="2483" spans="1:3">
      <c r="A2483" s="2" t="s">
        <v>5335</v>
      </c>
      <c r="B2483" s="2" t="s">
        <v>5336</v>
      </c>
      <c r="C2483" s="2" t="s">
        <v>15576</v>
      </c>
    </row>
    <row r="2484" spans="1:3">
      <c r="A2484" s="2" t="s">
        <v>5337</v>
      </c>
      <c r="B2484" s="2" t="s">
        <v>5338</v>
      </c>
      <c r="C2484" s="2" t="s">
        <v>15577</v>
      </c>
    </row>
    <row r="2485" spans="1:3">
      <c r="A2485" s="2" t="s">
        <v>5339</v>
      </c>
      <c r="B2485" s="2" t="s">
        <v>5340</v>
      </c>
      <c r="C2485" s="2" t="s">
        <v>15578</v>
      </c>
    </row>
    <row r="2486" spans="1:3">
      <c r="A2486" s="2" t="s">
        <v>5341</v>
      </c>
      <c r="B2486" s="2" t="s">
        <v>5342</v>
      </c>
      <c r="C2486" s="2" t="s">
        <v>15579</v>
      </c>
    </row>
    <row r="2487" spans="1:3">
      <c r="A2487" s="2" t="s">
        <v>5343</v>
      </c>
      <c r="B2487" s="2" t="s">
        <v>5344</v>
      </c>
      <c r="C2487" s="2" t="s">
        <v>15580</v>
      </c>
    </row>
    <row r="2488" spans="1:3">
      <c r="A2488" s="2" t="s">
        <v>5345</v>
      </c>
      <c r="B2488" s="2" t="s">
        <v>5346</v>
      </c>
      <c r="C2488" s="2" t="s">
        <v>15581</v>
      </c>
    </row>
    <row r="2489" spans="1:3">
      <c r="A2489" s="2" t="s">
        <v>5347</v>
      </c>
      <c r="B2489" s="2" t="s">
        <v>5348</v>
      </c>
      <c r="C2489" s="2" t="s">
        <v>15582</v>
      </c>
    </row>
    <row r="2490" spans="1:3">
      <c r="A2490" s="2" t="s">
        <v>5349</v>
      </c>
      <c r="B2490" s="2" t="s">
        <v>5350</v>
      </c>
      <c r="C2490" s="2" t="s">
        <v>15583</v>
      </c>
    </row>
    <row r="2491" spans="1:3">
      <c r="A2491" s="2" t="s">
        <v>5351</v>
      </c>
      <c r="B2491" s="2" t="s">
        <v>5352</v>
      </c>
      <c r="C2491" s="2" t="s">
        <v>15584</v>
      </c>
    </row>
    <row r="2492" spans="1:3">
      <c r="A2492" s="2" t="s">
        <v>5353</v>
      </c>
      <c r="B2492" s="2" t="s">
        <v>5354</v>
      </c>
      <c r="C2492" s="2" t="s">
        <v>15585</v>
      </c>
    </row>
    <row r="2493" spans="1:3">
      <c r="A2493" s="2" t="s">
        <v>5355</v>
      </c>
      <c r="B2493" s="2" t="s">
        <v>5356</v>
      </c>
      <c r="C2493" s="2" t="s">
        <v>15586</v>
      </c>
    </row>
    <row r="2494" spans="1:3">
      <c r="A2494" s="2" t="s">
        <v>5357</v>
      </c>
      <c r="B2494" s="2" t="s">
        <v>5358</v>
      </c>
      <c r="C2494" s="2" t="s">
        <v>15587</v>
      </c>
    </row>
    <row r="2495" spans="1:3">
      <c r="A2495" s="2" t="s">
        <v>5359</v>
      </c>
      <c r="B2495" s="2" t="s">
        <v>5360</v>
      </c>
      <c r="C2495" s="2" t="s">
        <v>15588</v>
      </c>
    </row>
    <row r="2496" spans="1:3">
      <c r="A2496" s="2" t="s">
        <v>5361</v>
      </c>
      <c r="B2496" s="2" t="s">
        <v>5362</v>
      </c>
      <c r="C2496" s="2" t="s">
        <v>15589</v>
      </c>
    </row>
    <row r="2497" spans="1:3">
      <c r="A2497" s="2" t="s">
        <v>5363</v>
      </c>
      <c r="B2497" s="2" t="s">
        <v>5364</v>
      </c>
      <c r="C2497" s="2" t="s">
        <v>15590</v>
      </c>
    </row>
    <row r="2498" spans="1:3">
      <c r="A2498" s="2" t="s">
        <v>5365</v>
      </c>
      <c r="B2498" s="2" t="s">
        <v>5366</v>
      </c>
      <c r="C2498" s="2" t="s">
        <v>15591</v>
      </c>
    </row>
    <row r="2499" spans="1:3">
      <c r="A2499" s="2" t="s">
        <v>5367</v>
      </c>
      <c r="B2499" s="2" t="s">
        <v>5368</v>
      </c>
      <c r="C2499" s="2" t="s">
        <v>15592</v>
      </c>
    </row>
    <row r="2500" spans="1:3">
      <c r="A2500" s="2" t="s">
        <v>5369</v>
      </c>
      <c r="B2500" s="2" t="s">
        <v>5370</v>
      </c>
      <c r="C2500" s="2" t="s">
        <v>15593</v>
      </c>
    </row>
    <row r="2501" spans="1:3">
      <c r="A2501" s="2" t="s">
        <v>5371</v>
      </c>
      <c r="B2501" s="2" t="s">
        <v>5372</v>
      </c>
      <c r="C2501" s="2" t="s">
        <v>15594</v>
      </c>
    </row>
    <row r="2502" spans="1:3">
      <c r="A2502" s="2" t="s">
        <v>5373</v>
      </c>
      <c r="B2502" s="2" t="s">
        <v>5374</v>
      </c>
      <c r="C2502" s="2" t="s">
        <v>15595</v>
      </c>
    </row>
    <row r="2503" spans="1:3">
      <c r="A2503" s="2" t="s">
        <v>5375</v>
      </c>
      <c r="B2503" s="2" t="s">
        <v>5376</v>
      </c>
      <c r="C2503" s="2" t="s">
        <v>15596</v>
      </c>
    </row>
    <row r="2504" spans="1:3">
      <c r="A2504" s="2" t="s">
        <v>5377</v>
      </c>
      <c r="B2504" s="2" t="s">
        <v>5378</v>
      </c>
      <c r="C2504" s="2" t="s">
        <v>15597</v>
      </c>
    </row>
    <row r="2505" spans="1:3">
      <c r="A2505" s="2" t="s">
        <v>5379</v>
      </c>
      <c r="B2505" s="2" t="s">
        <v>5380</v>
      </c>
      <c r="C2505" s="2" t="s">
        <v>15598</v>
      </c>
    </row>
    <row r="2506" spans="1:3">
      <c r="A2506" s="2" t="s">
        <v>5381</v>
      </c>
      <c r="B2506" s="2" t="s">
        <v>5382</v>
      </c>
      <c r="C2506" s="2" t="s">
        <v>15599</v>
      </c>
    </row>
    <row r="2507" spans="1:3">
      <c r="A2507" s="2" t="s">
        <v>5383</v>
      </c>
      <c r="B2507" s="2" t="s">
        <v>5384</v>
      </c>
      <c r="C2507" s="2" t="s">
        <v>15600</v>
      </c>
    </row>
    <row r="2508" spans="1:3">
      <c r="A2508" s="2" t="s">
        <v>5385</v>
      </c>
      <c r="B2508" s="2" t="s">
        <v>5386</v>
      </c>
      <c r="C2508" s="2" t="s">
        <v>15601</v>
      </c>
    </row>
    <row r="2509" spans="1:3">
      <c r="A2509" s="2" t="s">
        <v>5387</v>
      </c>
      <c r="B2509" s="2" t="s">
        <v>5388</v>
      </c>
      <c r="C2509" s="2" t="s">
        <v>15602</v>
      </c>
    </row>
    <row r="2510" spans="1:3">
      <c r="A2510" s="2" t="s">
        <v>5389</v>
      </c>
      <c r="B2510" s="2" t="s">
        <v>5390</v>
      </c>
      <c r="C2510" s="2" t="s">
        <v>15603</v>
      </c>
    </row>
    <row r="2511" spans="1:3">
      <c r="A2511" s="2" t="s">
        <v>5391</v>
      </c>
      <c r="B2511" s="2" t="s">
        <v>5392</v>
      </c>
      <c r="C2511" s="2" t="s">
        <v>15604</v>
      </c>
    </row>
    <row r="2512" spans="1:3">
      <c r="A2512" s="2" t="s">
        <v>5393</v>
      </c>
      <c r="B2512" s="2" t="s">
        <v>5394</v>
      </c>
      <c r="C2512" s="2" t="s">
        <v>15605</v>
      </c>
    </row>
    <row r="2513" spans="1:3">
      <c r="A2513" s="2" t="s">
        <v>5395</v>
      </c>
      <c r="B2513" s="2" t="s">
        <v>5396</v>
      </c>
      <c r="C2513" s="2" t="s">
        <v>15606</v>
      </c>
    </row>
    <row r="2514" spans="1:3">
      <c r="A2514" s="2" t="s">
        <v>5397</v>
      </c>
      <c r="B2514" s="2" t="s">
        <v>5398</v>
      </c>
      <c r="C2514" s="2" t="s">
        <v>15607</v>
      </c>
    </row>
    <row r="2515" spans="1:3">
      <c r="A2515" s="2" t="s">
        <v>5399</v>
      </c>
      <c r="B2515" s="2" t="s">
        <v>5400</v>
      </c>
      <c r="C2515" s="2" t="s">
        <v>15608</v>
      </c>
    </row>
    <row r="2516" spans="1:3">
      <c r="A2516" s="2" t="s">
        <v>5401</v>
      </c>
      <c r="B2516" s="2" t="s">
        <v>5402</v>
      </c>
      <c r="C2516" s="2" t="s">
        <v>15609</v>
      </c>
    </row>
    <row r="2517" spans="1:3">
      <c r="A2517" s="2" t="s">
        <v>5403</v>
      </c>
      <c r="B2517" s="2" t="s">
        <v>5404</v>
      </c>
      <c r="C2517" s="2" t="s">
        <v>15610</v>
      </c>
    </row>
    <row r="2518" spans="1:3">
      <c r="A2518" s="2" t="s">
        <v>5405</v>
      </c>
      <c r="B2518" s="2" t="s">
        <v>5406</v>
      </c>
      <c r="C2518" s="2" t="s">
        <v>15611</v>
      </c>
    </row>
    <row r="2519" spans="1:3">
      <c r="A2519" s="2" t="s">
        <v>5407</v>
      </c>
      <c r="B2519" s="2" t="s">
        <v>5408</v>
      </c>
      <c r="C2519" s="2" t="s">
        <v>15612</v>
      </c>
    </row>
    <row r="2520" spans="1:3">
      <c r="A2520" s="2" t="s">
        <v>5409</v>
      </c>
      <c r="B2520" s="2" t="s">
        <v>5410</v>
      </c>
      <c r="C2520" s="2" t="s">
        <v>15613</v>
      </c>
    </row>
    <row r="2521" spans="1:3">
      <c r="A2521" s="2" t="s">
        <v>5411</v>
      </c>
      <c r="B2521" s="2" t="s">
        <v>5412</v>
      </c>
      <c r="C2521" s="2" t="s">
        <v>15614</v>
      </c>
    </row>
    <row r="2522" spans="1:3">
      <c r="A2522" s="2" t="s">
        <v>5413</v>
      </c>
      <c r="B2522" s="2" t="s">
        <v>5414</v>
      </c>
      <c r="C2522" s="2" t="s">
        <v>15615</v>
      </c>
    </row>
    <row r="2523" spans="1:3">
      <c r="A2523" s="2" t="s">
        <v>5415</v>
      </c>
      <c r="B2523" s="2" t="s">
        <v>5416</v>
      </c>
      <c r="C2523" s="2" t="s">
        <v>15616</v>
      </c>
    </row>
    <row r="2524" spans="1:3">
      <c r="A2524" s="2" t="s">
        <v>5417</v>
      </c>
      <c r="B2524" s="2" t="s">
        <v>5418</v>
      </c>
      <c r="C2524" s="2" t="s">
        <v>15617</v>
      </c>
    </row>
    <row r="2525" spans="1:3">
      <c r="A2525" s="2" t="s">
        <v>5417</v>
      </c>
      <c r="B2525" s="2" t="s">
        <v>5419</v>
      </c>
      <c r="C2525" s="2" t="s">
        <v>15618</v>
      </c>
    </row>
    <row r="2526" spans="1:3">
      <c r="A2526" s="2" t="s">
        <v>5420</v>
      </c>
      <c r="B2526" s="2" t="s">
        <v>5421</v>
      </c>
      <c r="C2526" s="2" t="s">
        <v>15619</v>
      </c>
    </row>
    <row r="2527" spans="1:3">
      <c r="A2527" s="2" t="s">
        <v>5420</v>
      </c>
      <c r="B2527" s="2" t="s">
        <v>5422</v>
      </c>
      <c r="C2527" s="2" t="s">
        <v>15620</v>
      </c>
    </row>
    <row r="2528" spans="1:3">
      <c r="A2528" s="2" t="s">
        <v>5423</v>
      </c>
      <c r="B2528" s="2" t="s">
        <v>5424</v>
      </c>
      <c r="C2528" s="2" t="s">
        <v>15621</v>
      </c>
    </row>
    <row r="2529" spans="1:3">
      <c r="A2529" s="2" t="s">
        <v>5423</v>
      </c>
      <c r="B2529" s="2" t="s">
        <v>5425</v>
      </c>
      <c r="C2529" s="2" t="s">
        <v>15622</v>
      </c>
    </row>
    <row r="2530" spans="1:3">
      <c r="A2530" s="2" t="s">
        <v>5426</v>
      </c>
      <c r="B2530" s="2" t="s">
        <v>5427</v>
      </c>
      <c r="C2530" s="2" t="s">
        <v>15623</v>
      </c>
    </row>
    <row r="2531" spans="1:3">
      <c r="A2531" s="2" t="s">
        <v>5428</v>
      </c>
      <c r="B2531" s="2" t="s">
        <v>5429</v>
      </c>
      <c r="C2531" s="2" t="s">
        <v>15624</v>
      </c>
    </row>
    <row r="2532" spans="1:3">
      <c r="A2532" s="2" t="s">
        <v>15625</v>
      </c>
      <c r="B2532" s="2" t="s">
        <v>15626</v>
      </c>
      <c r="C2532" s="2" t="s">
        <v>15627</v>
      </c>
    </row>
    <row r="2533" spans="1:3">
      <c r="A2533" s="2" t="s">
        <v>15628</v>
      </c>
      <c r="B2533" s="2" t="s">
        <v>15629</v>
      </c>
      <c r="C2533" s="2" t="s">
        <v>15630</v>
      </c>
    </row>
    <row r="2534" spans="1:3">
      <c r="A2534" s="2" t="s">
        <v>15631</v>
      </c>
      <c r="B2534" s="2" t="s">
        <v>15632</v>
      </c>
      <c r="C2534" s="2" t="s">
        <v>15633</v>
      </c>
    </row>
    <row r="2535" spans="1:3">
      <c r="A2535" s="2" t="s">
        <v>15634</v>
      </c>
      <c r="B2535" s="2" t="s">
        <v>15635</v>
      </c>
      <c r="C2535" s="2" t="s">
        <v>15636</v>
      </c>
    </row>
    <row r="2536" spans="1:3">
      <c r="A2536" s="2" t="s">
        <v>5430</v>
      </c>
      <c r="B2536" s="2" t="s">
        <v>5431</v>
      </c>
      <c r="C2536" s="2" t="s">
        <v>15637</v>
      </c>
    </row>
    <row r="2537" spans="1:3">
      <c r="A2537" s="2" t="s">
        <v>5432</v>
      </c>
      <c r="B2537" s="2" t="s">
        <v>5433</v>
      </c>
      <c r="C2537" s="2" t="s">
        <v>15638</v>
      </c>
    </row>
    <row r="2538" spans="1:3">
      <c r="A2538" s="2" t="s">
        <v>5434</v>
      </c>
      <c r="B2538" s="2" t="s">
        <v>5435</v>
      </c>
      <c r="C2538" s="2" t="s">
        <v>15639</v>
      </c>
    </row>
    <row r="2539" spans="1:3">
      <c r="A2539" s="2" t="s">
        <v>5436</v>
      </c>
      <c r="B2539" s="2" t="s">
        <v>5437</v>
      </c>
      <c r="C2539" s="2" t="s">
        <v>15640</v>
      </c>
    </row>
    <row r="2540" spans="1:3">
      <c r="A2540" s="2" t="s">
        <v>5438</v>
      </c>
      <c r="B2540" s="2" t="s">
        <v>5439</v>
      </c>
      <c r="C2540" s="2" t="s">
        <v>15641</v>
      </c>
    </row>
    <row r="2541" spans="1:3">
      <c r="A2541" s="2" t="s">
        <v>5440</v>
      </c>
      <c r="B2541" s="2" t="s">
        <v>5441</v>
      </c>
      <c r="C2541" s="2" t="s">
        <v>15642</v>
      </c>
    </row>
    <row r="2542" spans="1:3">
      <c r="A2542" s="2" t="s">
        <v>5442</v>
      </c>
      <c r="B2542" s="2" t="s">
        <v>5443</v>
      </c>
      <c r="C2542" s="2" t="s">
        <v>15643</v>
      </c>
    </row>
    <row r="2543" spans="1:3">
      <c r="A2543" s="2" t="s">
        <v>5444</v>
      </c>
      <c r="B2543" s="2" t="s">
        <v>5445</v>
      </c>
      <c r="C2543" s="2" t="s">
        <v>15644</v>
      </c>
    </row>
    <row r="2544" spans="1:3">
      <c r="A2544" s="2" t="s">
        <v>5446</v>
      </c>
      <c r="B2544" s="2" t="s">
        <v>5447</v>
      </c>
      <c r="C2544" s="2" t="s">
        <v>15645</v>
      </c>
    </row>
    <row r="2545" spans="1:3">
      <c r="A2545" s="2" t="s">
        <v>5448</v>
      </c>
      <c r="B2545" s="2" t="s">
        <v>5449</v>
      </c>
      <c r="C2545" s="2" t="s">
        <v>15646</v>
      </c>
    </row>
    <row r="2546" spans="1:3">
      <c r="A2546" s="2" t="s">
        <v>5450</v>
      </c>
      <c r="B2546" s="2" t="s">
        <v>5451</v>
      </c>
      <c r="C2546" s="2" t="s">
        <v>15647</v>
      </c>
    </row>
    <row r="2547" spans="1:3">
      <c r="A2547" s="2" t="s">
        <v>5452</v>
      </c>
      <c r="B2547" s="2" t="s">
        <v>5453</v>
      </c>
      <c r="C2547" s="2" t="s">
        <v>15648</v>
      </c>
    </row>
    <row r="2548" spans="1:3">
      <c r="A2548" s="2" t="s">
        <v>5454</v>
      </c>
      <c r="B2548" s="2" t="s">
        <v>5455</v>
      </c>
      <c r="C2548" s="2" t="s">
        <v>15649</v>
      </c>
    </row>
    <row r="2549" spans="1:3">
      <c r="A2549" s="2" t="s">
        <v>5457</v>
      </c>
      <c r="B2549" s="2" t="s">
        <v>5458</v>
      </c>
      <c r="C2549" s="2" t="s">
        <v>15650</v>
      </c>
    </row>
    <row r="2550" spans="1:3">
      <c r="A2550" s="2" t="s">
        <v>15651</v>
      </c>
      <c r="B2550" s="2" t="s">
        <v>5456</v>
      </c>
      <c r="C2550" s="2" t="s">
        <v>15652</v>
      </c>
    </row>
    <row r="2551" spans="1:3">
      <c r="A2551" s="2" t="s">
        <v>5459</v>
      </c>
      <c r="B2551" s="2" t="s">
        <v>5460</v>
      </c>
      <c r="C2551" s="2" t="s">
        <v>15653</v>
      </c>
    </row>
    <row r="2552" spans="1:3">
      <c r="A2552" s="2" t="s">
        <v>5461</v>
      </c>
      <c r="B2552" s="2" t="s">
        <v>5462</v>
      </c>
      <c r="C2552" s="2" t="s">
        <v>15654</v>
      </c>
    </row>
    <row r="2553" spans="1:3">
      <c r="A2553" s="2" t="s">
        <v>5463</v>
      </c>
      <c r="B2553" s="2" t="s">
        <v>1667</v>
      </c>
      <c r="C2553" s="2" t="s">
        <v>15655</v>
      </c>
    </row>
    <row r="2554" spans="1:3">
      <c r="A2554" s="2" t="s">
        <v>5464</v>
      </c>
      <c r="B2554" s="2" t="s">
        <v>1681</v>
      </c>
      <c r="C2554" s="2" t="s">
        <v>15656</v>
      </c>
    </row>
    <row r="2555" spans="1:3">
      <c r="A2555" s="2" t="s">
        <v>5465</v>
      </c>
      <c r="B2555" s="2" t="s">
        <v>5466</v>
      </c>
      <c r="C2555" s="2" t="s">
        <v>15657</v>
      </c>
    </row>
    <row r="2556" spans="1:3">
      <c r="A2556" s="2" t="s">
        <v>5467</v>
      </c>
      <c r="B2556" s="2" t="s">
        <v>1340</v>
      </c>
      <c r="C2556" s="2" t="s">
        <v>15658</v>
      </c>
    </row>
    <row r="2557" spans="1:3">
      <c r="A2557" s="2" t="s">
        <v>5468</v>
      </c>
      <c r="B2557" s="2" t="s">
        <v>5469</v>
      </c>
      <c r="C2557" s="2" t="s">
        <v>15659</v>
      </c>
    </row>
    <row r="2558" spans="1:3">
      <c r="A2558" s="2" t="s">
        <v>5470</v>
      </c>
      <c r="B2558" s="2" t="s">
        <v>5471</v>
      </c>
      <c r="C2558" s="2" t="s">
        <v>15660</v>
      </c>
    </row>
    <row r="2559" spans="1:3">
      <c r="A2559" s="2" t="s">
        <v>5472</v>
      </c>
      <c r="B2559" s="2" t="s">
        <v>1670</v>
      </c>
      <c r="C2559" s="2" t="s">
        <v>15661</v>
      </c>
    </row>
    <row r="2560" spans="1:3">
      <c r="A2560" s="2" t="s">
        <v>5473</v>
      </c>
      <c r="B2560" s="2" t="s">
        <v>5474</v>
      </c>
      <c r="C2560" s="2" t="s">
        <v>15662</v>
      </c>
    </row>
    <row r="2561" spans="1:3">
      <c r="A2561" s="2" t="s">
        <v>5475</v>
      </c>
      <c r="B2561" s="2" t="s">
        <v>5476</v>
      </c>
      <c r="C2561" s="2" t="s">
        <v>15663</v>
      </c>
    </row>
    <row r="2562" spans="1:3">
      <c r="A2562" s="2" t="s">
        <v>5477</v>
      </c>
      <c r="B2562" s="2" t="s">
        <v>5478</v>
      </c>
      <c r="C2562" s="2" t="s">
        <v>15664</v>
      </c>
    </row>
    <row r="2563" spans="1:3">
      <c r="A2563" s="2" t="s">
        <v>5479</v>
      </c>
      <c r="B2563" s="2" t="s">
        <v>4295</v>
      </c>
      <c r="C2563" s="2" t="s">
        <v>15665</v>
      </c>
    </row>
    <row r="2564" spans="1:3">
      <c r="A2564" s="2" t="s">
        <v>5480</v>
      </c>
      <c r="B2564" s="2" t="s">
        <v>5481</v>
      </c>
      <c r="C2564" s="2" t="s">
        <v>15666</v>
      </c>
    </row>
    <row r="2565" spans="1:3">
      <c r="A2565" s="2" t="s">
        <v>5482</v>
      </c>
      <c r="B2565" s="2" t="s">
        <v>5483</v>
      </c>
      <c r="C2565" s="2" t="s">
        <v>15667</v>
      </c>
    </row>
    <row r="2566" spans="1:3">
      <c r="A2566" s="2" t="s">
        <v>5484</v>
      </c>
      <c r="B2566" s="2" t="s">
        <v>5485</v>
      </c>
      <c r="C2566" s="2" t="s">
        <v>15668</v>
      </c>
    </row>
    <row r="2567" spans="1:3">
      <c r="A2567" s="2" t="s">
        <v>5486</v>
      </c>
      <c r="B2567" s="2" t="s">
        <v>5487</v>
      </c>
      <c r="C2567" s="2" t="s">
        <v>15669</v>
      </c>
    </row>
    <row r="2568" spans="1:3">
      <c r="A2568" s="2" t="s">
        <v>5488</v>
      </c>
      <c r="B2568" s="2" t="s">
        <v>5489</v>
      </c>
      <c r="C2568" s="2" t="s">
        <v>15670</v>
      </c>
    </row>
    <row r="2569" spans="1:3">
      <c r="A2569" s="2" t="s">
        <v>5490</v>
      </c>
      <c r="B2569" s="2" t="s">
        <v>5491</v>
      </c>
      <c r="C2569" s="2" t="s">
        <v>15671</v>
      </c>
    </row>
    <row r="2570" spans="1:3">
      <c r="A2570" s="2" t="s">
        <v>5492</v>
      </c>
      <c r="B2570" s="2" t="s">
        <v>5493</v>
      </c>
      <c r="C2570" s="2" t="s">
        <v>15672</v>
      </c>
    </row>
    <row r="2571" spans="1:3">
      <c r="A2571" s="2" t="s">
        <v>5494</v>
      </c>
      <c r="B2571" s="2" t="s">
        <v>5495</v>
      </c>
      <c r="C2571" s="2" t="s">
        <v>15673</v>
      </c>
    </row>
    <row r="2572" spans="1:3">
      <c r="A2572" s="2" t="s">
        <v>5496</v>
      </c>
      <c r="B2572" s="2" t="s">
        <v>5497</v>
      </c>
      <c r="C2572" s="2" t="s">
        <v>15674</v>
      </c>
    </row>
    <row r="2573" spans="1:3">
      <c r="A2573" s="2" t="s">
        <v>5498</v>
      </c>
      <c r="B2573" s="2" t="s">
        <v>5499</v>
      </c>
      <c r="C2573" s="2" t="s">
        <v>15675</v>
      </c>
    </row>
    <row r="2574" spans="1:3">
      <c r="A2574" s="2" t="s">
        <v>5500</v>
      </c>
      <c r="B2574" s="2" t="s">
        <v>5501</v>
      </c>
      <c r="C2574" s="2" t="s">
        <v>15676</v>
      </c>
    </row>
    <row r="2575" spans="1:3">
      <c r="A2575" s="2" t="s">
        <v>5502</v>
      </c>
      <c r="B2575" s="2" t="s">
        <v>5503</v>
      </c>
      <c r="C2575" s="2" t="s">
        <v>15677</v>
      </c>
    </row>
    <row r="2576" spans="1:3">
      <c r="A2576" s="2" t="s">
        <v>5504</v>
      </c>
      <c r="B2576" s="2" t="s">
        <v>5505</v>
      </c>
      <c r="C2576" s="2" t="s">
        <v>15678</v>
      </c>
    </row>
    <row r="2577" spans="1:3">
      <c r="A2577" s="2" t="s">
        <v>5506</v>
      </c>
      <c r="B2577" s="2" t="s">
        <v>5507</v>
      </c>
      <c r="C2577" s="2" t="s">
        <v>15679</v>
      </c>
    </row>
    <row r="2578" spans="1:3">
      <c r="A2578" s="2" t="s">
        <v>5508</v>
      </c>
      <c r="B2578" s="2" t="s">
        <v>5509</v>
      </c>
      <c r="C2578" s="2" t="s">
        <v>15680</v>
      </c>
    </row>
    <row r="2579" spans="1:3">
      <c r="A2579" s="2" t="s">
        <v>5508</v>
      </c>
      <c r="B2579" s="2" t="s">
        <v>5510</v>
      </c>
      <c r="C2579" s="2" t="s">
        <v>15681</v>
      </c>
    </row>
    <row r="2580" spans="1:3">
      <c r="A2580" s="2" t="s">
        <v>5511</v>
      </c>
      <c r="B2580" s="2" t="s">
        <v>5512</v>
      </c>
      <c r="C2580" s="2" t="s">
        <v>15682</v>
      </c>
    </row>
    <row r="2581" spans="1:3">
      <c r="A2581" s="2" t="s">
        <v>5513</v>
      </c>
      <c r="B2581" s="2" t="s">
        <v>5514</v>
      </c>
      <c r="C2581" s="2" t="s">
        <v>15683</v>
      </c>
    </row>
    <row r="2582" spans="1:3">
      <c r="A2582" s="2" t="s">
        <v>5515</v>
      </c>
      <c r="B2582" s="2" t="s">
        <v>5516</v>
      </c>
      <c r="C2582" s="2" t="s">
        <v>15684</v>
      </c>
    </row>
    <row r="2583" spans="1:3">
      <c r="A2583" s="2" t="s">
        <v>5517</v>
      </c>
      <c r="B2583" s="2" t="s">
        <v>5518</v>
      </c>
      <c r="C2583" s="2" t="s">
        <v>15685</v>
      </c>
    </row>
    <row r="2584" spans="1:3">
      <c r="A2584" s="2" t="s">
        <v>5519</v>
      </c>
      <c r="B2584" s="2" t="s">
        <v>5520</v>
      </c>
      <c r="C2584" s="2" t="s">
        <v>15686</v>
      </c>
    </row>
    <row r="2585" spans="1:3">
      <c r="A2585" s="2" t="s">
        <v>5521</v>
      </c>
      <c r="B2585" s="2" t="s">
        <v>5522</v>
      </c>
      <c r="C2585" s="2" t="s">
        <v>15687</v>
      </c>
    </row>
    <row r="2586" spans="1:3">
      <c r="A2586" s="2" t="s">
        <v>5521</v>
      </c>
      <c r="B2586" s="2" t="s">
        <v>5523</v>
      </c>
      <c r="C2586" s="2" t="s">
        <v>15688</v>
      </c>
    </row>
    <row r="2587" spans="1:3">
      <c r="A2587" s="2" t="s">
        <v>5524</v>
      </c>
      <c r="B2587" s="2" t="s">
        <v>5525</v>
      </c>
      <c r="C2587" s="2" t="s">
        <v>15689</v>
      </c>
    </row>
    <row r="2588" spans="1:3">
      <c r="A2588" s="2" t="s">
        <v>5526</v>
      </c>
      <c r="B2588" s="2" t="s">
        <v>5527</v>
      </c>
      <c r="C2588" s="2" t="s">
        <v>15690</v>
      </c>
    </row>
    <row r="2589" spans="1:3">
      <c r="A2589" s="2" t="s">
        <v>5526</v>
      </c>
      <c r="B2589" s="2" t="s">
        <v>5528</v>
      </c>
      <c r="C2589" s="2" t="s">
        <v>15691</v>
      </c>
    </row>
    <row r="2590" spans="1:3">
      <c r="A2590" s="2" t="s">
        <v>5529</v>
      </c>
      <c r="B2590" s="2" t="s">
        <v>5530</v>
      </c>
      <c r="C2590" s="2" t="s">
        <v>15692</v>
      </c>
    </row>
    <row r="2591" spans="1:3">
      <c r="A2591" s="2" t="s">
        <v>5531</v>
      </c>
      <c r="B2591" s="2" t="s">
        <v>5532</v>
      </c>
      <c r="C2591" s="2" t="s">
        <v>15693</v>
      </c>
    </row>
    <row r="2592" spans="1:3">
      <c r="A2592" s="2" t="s">
        <v>5533</v>
      </c>
      <c r="B2592" s="2" t="s">
        <v>5534</v>
      </c>
      <c r="C2592" s="2" t="s">
        <v>15694</v>
      </c>
    </row>
    <row r="2593" spans="1:3">
      <c r="A2593" s="2" t="s">
        <v>5533</v>
      </c>
      <c r="B2593" s="2" t="s">
        <v>5535</v>
      </c>
      <c r="C2593" s="2" t="s">
        <v>15695</v>
      </c>
    </row>
    <row r="2594" spans="1:3">
      <c r="A2594" s="2" t="s">
        <v>5536</v>
      </c>
      <c r="B2594" s="2" t="s">
        <v>5537</v>
      </c>
      <c r="C2594" s="2" t="s">
        <v>15696</v>
      </c>
    </row>
    <row r="2595" spans="1:3">
      <c r="A2595" s="2" t="s">
        <v>5536</v>
      </c>
      <c r="B2595" s="2" t="s">
        <v>5538</v>
      </c>
      <c r="C2595" s="2" t="s">
        <v>15697</v>
      </c>
    </row>
    <row r="2596" spans="1:3">
      <c r="A2596" s="2" t="s">
        <v>5539</v>
      </c>
      <c r="B2596" s="2" t="s">
        <v>5540</v>
      </c>
      <c r="C2596" s="2" t="s">
        <v>15698</v>
      </c>
    </row>
    <row r="2597" spans="1:3">
      <c r="A2597" s="2" t="s">
        <v>5541</v>
      </c>
      <c r="B2597" s="2" t="s">
        <v>5542</v>
      </c>
      <c r="C2597" s="2" t="s">
        <v>15699</v>
      </c>
    </row>
    <row r="2598" spans="1:3">
      <c r="A2598" s="2" t="s">
        <v>5543</v>
      </c>
      <c r="B2598" s="2" t="s">
        <v>5544</v>
      </c>
      <c r="C2598" s="2" t="s">
        <v>15700</v>
      </c>
    </row>
    <row r="2599" spans="1:3">
      <c r="A2599" s="2" t="s">
        <v>5545</v>
      </c>
      <c r="B2599" s="2" t="s">
        <v>5546</v>
      </c>
      <c r="C2599" s="2" t="s">
        <v>15701</v>
      </c>
    </row>
    <row r="2600" spans="1:3">
      <c r="A2600" s="2" t="s">
        <v>5545</v>
      </c>
      <c r="B2600" s="2" t="s">
        <v>5547</v>
      </c>
      <c r="C2600" s="2" t="s">
        <v>15702</v>
      </c>
    </row>
    <row r="2601" spans="1:3">
      <c r="A2601" s="2" t="s">
        <v>5548</v>
      </c>
      <c r="B2601" s="2" t="s">
        <v>5549</v>
      </c>
      <c r="C2601" s="2" t="s">
        <v>15703</v>
      </c>
    </row>
    <row r="2602" spans="1:3">
      <c r="A2602" s="2" t="s">
        <v>5548</v>
      </c>
      <c r="B2602" s="2" t="s">
        <v>5550</v>
      </c>
      <c r="C2602" s="2" t="s">
        <v>15704</v>
      </c>
    </row>
    <row r="2603" spans="1:3">
      <c r="A2603" s="2" t="s">
        <v>5551</v>
      </c>
      <c r="B2603" s="2" t="s">
        <v>5552</v>
      </c>
      <c r="C2603" s="2" t="s">
        <v>15705</v>
      </c>
    </row>
    <row r="2604" spans="1:3">
      <c r="A2604" s="2" t="s">
        <v>5551</v>
      </c>
      <c r="B2604" s="2" t="s">
        <v>5553</v>
      </c>
      <c r="C2604" s="2" t="s">
        <v>15706</v>
      </c>
    </row>
    <row r="2605" spans="1:3">
      <c r="A2605" s="2" t="s">
        <v>5554</v>
      </c>
      <c r="B2605" s="2" t="s">
        <v>5555</v>
      </c>
      <c r="C2605" s="2" t="s">
        <v>15707</v>
      </c>
    </row>
    <row r="2606" spans="1:3">
      <c r="A2606" s="2" t="s">
        <v>5556</v>
      </c>
      <c r="B2606" s="2" t="s">
        <v>5557</v>
      </c>
      <c r="C2606" s="2" t="s">
        <v>15708</v>
      </c>
    </row>
    <row r="2607" spans="1:3">
      <c r="A2607" s="2" t="s">
        <v>5556</v>
      </c>
      <c r="B2607" s="2" t="s">
        <v>5558</v>
      </c>
      <c r="C2607" s="2" t="s">
        <v>15709</v>
      </c>
    </row>
    <row r="2608" spans="1:3">
      <c r="A2608" s="2" t="s">
        <v>5559</v>
      </c>
      <c r="B2608" s="2" t="s">
        <v>5560</v>
      </c>
      <c r="C2608" s="2" t="s">
        <v>15710</v>
      </c>
    </row>
    <row r="2609" spans="1:3">
      <c r="A2609" s="2" t="s">
        <v>5559</v>
      </c>
      <c r="B2609" s="2" t="s">
        <v>5561</v>
      </c>
      <c r="C2609" s="2" t="s">
        <v>15711</v>
      </c>
    </row>
    <row r="2610" spans="1:3">
      <c r="A2610" s="2" t="s">
        <v>5562</v>
      </c>
      <c r="B2610" s="2" t="s">
        <v>5563</v>
      </c>
      <c r="C2610" s="2" t="s">
        <v>15712</v>
      </c>
    </row>
    <row r="2611" spans="1:3">
      <c r="A2611" s="2" t="s">
        <v>5562</v>
      </c>
      <c r="B2611" s="2" t="s">
        <v>5564</v>
      </c>
      <c r="C2611" s="2" t="s">
        <v>15713</v>
      </c>
    </row>
    <row r="2612" spans="1:3">
      <c r="A2612" s="2" t="s">
        <v>5565</v>
      </c>
      <c r="B2612" s="2" t="s">
        <v>5566</v>
      </c>
      <c r="C2612" s="2" t="s">
        <v>15714</v>
      </c>
    </row>
    <row r="2613" spans="1:3">
      <c r="A2613" s="2" t="s">
        <v>5567</v>
      </c>
      <c r="B2613" s="2" t="s">
        <v>5568</v>
      </c>
      <c r="C2613" s="2" t="s">
        <v>15715</v>
      </c>
    </row>
    <row r="2614" spans="1:3">
      <c r="A2614" s="2" t="s">
        <v>5567</v>
      </c>
      <c r="B2614" s="2" t="s">
        <v>5569</v>
      </c>
      <c r="C2614" s="2" t="s">
        <v>15716</v>
      </c>
    </row>
    <row r="2615" spans="1:3">
      <c r="A2615" s="2" t="s">
        <v>5570</v>
      </c>
      <c r="B2615" s="2" t="s">
        <v>5571</v>
      </c>
      <c r="C2615" s="2" t="s">
        <v>15717</v>
      </c>
    </row>
    <row r="2616" spans="1:3">
      <c r="A2616" s="2" t="s">
        <v>5570</v>
      </c>
      <c r="B2616" s="2" t="s">
        <v>5572</v>
      </c>
      <c r="C2616" s="2" t="s">
        <v>15718</v>
      </c>
    </row>
    <row r="2617" spans="1:3">
      <c r="A2617" s="2" t="s">
        <v>5573</v>
      </c>
      <c r="B2617" s="2" t="s">
        <v>5574</v>
      </c>
      <c r="C2617" s="2" t="s">
        <v>15719</v>
      </c>
    </row>
    <row r="2618" spans="1:3">
      <c r="A2618" s="2" t="s">
        <v>5573</v>
      </c>
      <c r="B2618" s="2" t="s">
        <v>5575</v>
      </c>
      <c r="C2618" s="2" t="s">
        <v>15720</v>
      </c>
    </row>
    <row r="2619" spans="1:3">
      <c r="A2619" s="2" t="s">
        <v>5576</v>
      </c>
      <c r="B2619" s="2" t="s">
        <v>5577</v>
      </c>
      <c r="C2619" s="2" t="s">
        <v>15721</v>
      </c>
    </row>
    <row r="2620" spans="1:3">
      <c r="A2620" s="2" t="s">
        <v>5576</v>
      </c>
      <c r="B2620" s="2" t="s">
        <v>5578</v>
      </c>
      <c r="C2620" s="2" t="s">
        <v>15722</v>
      </c>
    </row>
    <row r="2621" spans="1:3">
      <c r="A2621" s="2" t="s">
        <v>5579</v>
      </c>
      <c r="B2621" s="2" t="s">
        <v>5580</v>
      </c>
      <c r="C2621" s="2" t="s">
        <v>15723</v>
      </c>
    </row>
    <row r="2622" spans="1:3">
      <c r="A2622" s="2" t="s">
        <v>5581</v>
      </c>
      <c r="B2622" s="2" t="s">
        <v>5582</v>
      </c>
      <c r="C2622" s="2" t="s">
        <v>15724</v>
      </c>
    </row>
    <row r="2623" spans="1:3">
      <c r="A2623" s="2" t="s">
        <v>5583</v>
      </c>
      <c r="B2623" s="2" t="s">
        <v>5584</v>
      </c>
      <c r="C2623" s="2" t="s">
        <v>15725</v>
      </c>
    </row>
    <row r="2624" spans="1:3">
      <c r="A2624" s="2" t="s">
        <v>5585</v>
      </c>
      <c r="B2624" s="2" t="s">
        <v>5586</v>
      </c>
      <c r="C2624" s="2" t="s">
        <v>15726</v>
      </c>
    </row>
    <row r="2625" spans="1:3">
      <c r="A2625" s="2" t="s">
        <v>5585</v>
      </c>
      <c r="B2625" s="2" t="s">
        <v>5587</v>
      </c>
      <c r="C2625" s="2" t="s">
        <v>15727</v>
      </c>
    </row>
    <row r="2626" spans="1:3">
      <c r="A2626" s="2" t="s">
        <v>5588</v>
      </c>
      <c r="B2626" s="2" t="s">
        <v>5589</v>
      </c>
      <c r="C2626" s="2" t="s">
        <v>15728</v>
      </c>
    </row>
    <row r="2627" spans="1:3">
      <c r="A2627" s="2" t="s">
        <v>5590</v>
      </c>
      <c r="B2627" s="2" t="s">
        <v>5591</v>
      </c>
      <c r="C2627" s="2" t="s">
        <v>15729</v>
      </c>
    </row>
    <row r="2628" spans="1:3">
      <c r="A2628" s="2" t="s">
        <v>5590</v>
      </c>
      <c r="B2628" s="2" t="s">
        <v>5592</v>
      </c>
      <c r="C2628" s="2" t="s">
        <v>15730</v>
      </c>
    </row>
    <row r="2629" spans="1:3">
      <c r="A2629" s="2" t="s">
        <v>5593</v>
      </c>
      <c r="B2629" s="2" t="s">
        <v>5594</v>
      </c>
      <c r="C2629" s="2" t="s">
        <v>15731</v>
      </c>
    </row>
    <row r="2630" spans="1:3">
      <c r="A2630" s="2" t="s">
        <v>5593</v>
      </c>
      <c r="B2630" s="2" t="s">
        <v>5595</v>
      </c>
      <c r="C2630" s="2" t="s">
        <v>15732</v>
      </c>
    </row>
    <row r="2631" spans="1:3">
      <c r="A2631" s="2" t="s">
        <v>5596</v>
      </c>
      <c r="B2631" s="2" t="s">
        <v>5597</v>
      </c>
      <c r="C2631" s="2" t="s">
        <v>15733</v>
      </c>
    </row>
    <row r="2632" spans="1:3">
      <c r="A2632" s="2" t="s">
        <v>5596</v>
      </c>
      <c r="B2632" s="2" t="s">
        <v>5598</v>
      </c>
      <c r="C2632" s="2" t="s">
        <v>15734</v>
      </c>
    </row>
    <row r="2633" spans="1:3">
      <c r="A2633" s="2" t="s">
        <v>5599</v>
      </c>
      <c r="B2633" s="2" t="s">
        <v>5600</v>
      </c>
      <c r="C2633" s="2" t="s">
        <v>15735</v>
      </c>
    </row>
    <row r="2634" spans="1:3">
      <c r="A2634" s="2" t="s">
        <v>5601</v>
      </c>
      <c r="B2634" s="2" t="s">
        <v>5602</v>
      </c>
      <c r="C2634" s="2" t="s">
        <v>15736</v>
      </c>
    </row>
    <row r="2635" spans="1:3">
      <c r="A2635" s="2" t="s">
        <v>5603</v>
      </c>
      <c r="B2635" s="2" t="s">
        <v>5604</v>
      </c>
      <c r="C2635" s="2" t="s">
        <v>15737</v>
      </c>
    </row>
    <row r="2636" spans="1:3">
      <c r="A2636" s="2" t="s">
        <v>5603</v>
      </c>
      <c r="B2636" s="2" t="s">
        <v>5605</v>
      </c>
      <c r="C2636" s="2" t="s">
        <v>15738</v>
      </c>
    </row>
    <row r="2637" spans="1:3">
      <c r="A2637" s="2" t="s">
        <v>5606</v>
      </c>
      <c r="B2637" s="2" t="s">
        <v>5607</v>
      </c>
      <c r="C2637" s="2" t="s">
        <v>15739</v>
      </c>
    </row>
    <row r="2638" spans="1:3">
      <c r="A2638" s="2" t="s">
        <v>5606</v>
      </c>
      <c r="B2638" s="2" t="s">
        <v>5608</v>
      </c>
      <c r="C2638" s="2" t="s">
        <v>15740</v>
      </c>
    </row>
    <row r="2639" spans="1:3">
      <c r="A2639" s="2" t="s">
        <v>5609</v>
      </c>
      <c r="B2639" s="2" t="s">
        <v>5610</v>
      </c>
      <c r="C2639" s="2" t="s">
        <v>15741</v>
      </c>
    </row>
    <row r="2640" spans="1:3">
      <c r="A2640" s="2" t="s">
        <v>5611</v>
      </c>
      <c r="B2640" s="2" t="s">
        <v>5612</v>
      </c>
      <c r="C2640" s="2" t="s">
        <v>15742</v>
      </c>
    </row>
    <row r="2641" spans="1:3">
      <c r="A2641" s="2" t="s">
        <v>5613</v>
      </c>
      <c r="B2641" s="2" t="s">
        <v>5614</v>
      </c>
      <c r="C2641" s="2" t="s">
        <v>15743</v>
      </c>
    </row>
    <row r="2642" spans="1:3">
      <c r="A2642" s="2" t="s">
        <v>5615</v>
      </c>
      <c r="B2642" s="2" t="s">
        <v>5616</v>
      </c>
      <c r="C2642" s="2" t="s">
        <v>15744</v>
      </c>
    </row>
    <row r="2643" spans="1:3">
      <c r="A2643" s="2" t="s">
        <v>5615</v>
      </c>
      <c r="B2643" s="2" t="s">
        <v>5617</v>
      </c>
      <c r="C2643" s="2" t="s">
        <v>15745</v>
      </c>
    </row>
    <row r="2644" spans="1:3">
      <c r="A2644" s="2" t="s">
        <v>5618</v>
      </c>
      <c r="B2644" s="2" t="s">
        <v>5619</v>
      </c>
      <c r="C2644" s="2" t="s">
        <v>15746</v>
      </c>
    </row>
    <row r="2645" spans="1:3">
      <c r="A2645" s="2" t="s">
        <v>5620</v>
      </c>
      <c r="B2645" s="2" t="s">
        <v>5621</v>
      </c>
      <c r="C2645" s="2" t="s">
        <v>15747</v>
      </c>
    </row>
    <row r="2646" spans="1:3">
      <c r="A2646" s="2" t="s">
        <v>5620</v>
      </c>
      <c r="B2646" s="2" t="s">
        <v>5622</v>
      </c>
      <c r="C2646" s="2" t="s">
        <v>15748</v>
      </c>
    </row>
    <row r="2647" spans="1:3">
      <c r="A2647" s="2" t="s">
        <v>5623</v>
      </c>
      <c r="B2647" s="2" t="s">
        <v>5624</v>
      </c>
      <c r="C2647" s="2" t="s">
        <v>15749</v>
      </c>
    </row>
    <row r="2648" spans="1:3">
      <c r="A2648" s="2" t="s">
        <v>5625</v>
      </c>
      <c r="B2648" s="2" t="s">
        <v>5626</v>
      </c>
      <c r="C2648" s="2" t="s">
        <v>15750</v>
      </c>
    </row>
    <row r="2649" spans="1:3">
      <c r="A2649" s="2" t="s">
        <v>5627</v>
      </c>
      <c r="B2649" s="2" t="s">
        <v>5628</v>
      </c>
      <c r="C2649" s="2" t="s">
        <v>15751</v>
      </c>
    </row>
    <row r="2650" spans="1:3">
      <c r="A2650" s="2" t="s">
        <v>5629</v>
      </c>
      <c r="B2650" s="2" t="s">
        <v>5630</v>
      </c>
      <c r="C2650" s="2" t="s">
        <v>15752</v>
      </c>
    </row>
    <row r="2651" spans="1:3">
      <c r="A2651" s="2" t="s">
        <v>5631</v>
      </c>
      <c r="B2651" s="2" t="s">
        <v>5632</v>
      </c>
      <c r="C2651" s="2" t="s">
        <v>15753</v>
      </c>
    </row>
    <row r="2652" spans="1:3">
      <c r="A2652" s="2" t="s">
        <v>5633</v>
      </c>
      <c r="B2652" s="2" t="s">
        <v>5634</v>
      </c>
      <c r="C2652" s="2" t="s">
        <v>15754</v>
      </c>
    </row>
    <row r="2653" spans="1:3">
      <c r="A2653" s="2" t="s">
        <v>5635</v>
      </c>
      <c r="B2653" s="2" t="s">
        <v>5636</v>
      </c>
      <c r="C2653" s="2" t="s">
        <v>15755</v>
      </c>
    </row>
    <row r="2654" spans="1:3">
      <c r="A2654" s="2" t="s">
        <v>5637</v>
      </c>
      <c r="B2654" s="2" t="s">
        <v>5638</v>
      </c>
      <c r="C2654" s="2" t="s">
        <v>15756</v>
      </c>
    </row>
    <row r="2655" spans="1:3">
      <c r="A2655" s="2" t="s">
        <v>5639</v>
      </c>
      <c r="B2655" s="2" t="s">
        <v>5640</v>
      </c>
      <c r="C2655" s="2" t="s">
        <v>15757</v>
      </c>
    </row>
    <row r="2656" spans="1:3">
      <c r="A2656" s="2" t="s">
        <v>5641</v>
      </c>
      <c r="B2656" s="2" t="s">
        <v>5642</v>
      </c>
      <c r="C2656" s="2" t="s">
        <v>15758</v>
      </c>
    </row>
    <row r="2657" spans="1:3">
      <c r="A2657" s="2" t="s">
        <v>5643</v>
      </c>
      <c r="B2657" s="2" t="s">
        <v>5644</v>
      </c>
      <c r="C2657" s="2" t="s">
        <v>15759</v>
      </c>
    </row>
    <row r="2658" spans="1:3">
      <c r="A2658" s="2" t="s">
        <v>5645</v>
      </c>
      <c r="B2658" s="2" t="s">
        <v>5646</v>
      </c>
      <c r="C2658" s="2" t="s">
        <v>15760</v>
      </c>
    </row>
    <row r="2659" spans="1:3">
      <c r="A2659" s="2" t="s">
        <v>5647</v>
      </c>
      <c r="B2659" s="2" t="s">
        <v>5648</v>
      </c>
      <c r="C2659" s="2" t="s">
        <v>15761</v>
      </c>
    </row>
    <row r="2660" spans="1:3">
      <c r="A2660" s="2" t="s">
        <v>5649</v>
      </c>
      <c r="B2660" s="2" t="s">
        <v>5650</v>
      </c>
      <c r="C2660" s="2" t="s">
        <v>15762</v>
      </c>
    </row>
    <row r="2661" spans="1:3">
      <c r="A2661" s="2" t="s">
        <v>5651</v>
      </c>
      <c r="B2661" s="2" t="s">
        <v>5652</v>
      </c>
      <c r="C2661" s="2" t="s">
        <v>15763</v>
      </c>
    </row>
    <row r="2662" spans="1:3">
      <c r="A2662" s="2" t="s">
        <v>5653</v>
      </c>
      <c r="B2662" s="2" t="s">
        <v>5654</v>
      </c>
      <c r="C2662" s="2" t="s">
        <v>15764</v>
      </c>
    </row>
    <row r="2663" spans="1:3">
      <c r="A2663" s="2" t="s">
        <v>5655</v>
      </c>
      <c r="B2663" s="2" t="s">
        <v>5656</v>
      </c>
      <c r="C2663" s="2" t="s">
        <v>15765</v>
      </c>
    </row>
    <row r="2664" spans="1:3">
      <c r="A2664" s="2" t="s">
        <v>5657</v>
      </c>
      <c r="B2664" s="2" t="s">
        <v>5658</v>
      </c>
      <c r="C2664" s="2" t="s">
        <v>15766</v>
      </c>
    </row>
    <row r="2665" spans="1:3">
      <c r="A2665" s="2" t="s">
        <v>5659</v>
      </c>
      <c r="B2665" s="2" t="s">
        <v>5660</v>
      </c>
      <c r="C2665" s="2" t="s">
        <v>15767</v>
      </c>
    </row>
    <row r="2666" spans="1:3">
      <c r="A2666" s="2" t="s">
        <v>5661</v>
      </c>
      <c r="B2666" s="2" t="s">
        <v>5662</v>
      </c>
      <c r="C2666" s="2" t="s">
        <v>15768</v>
      </c>
    </row>
    <row r="2667" spans="1:3">
      <c r="A2667" s="2" t="s">
        <v>5663</v>
      </c>
      <c r="B2667" s="2" t="s">
        <v>5664</v>
      </c>
      <c r="C2667" s="2" t="s">
        <v>15769</v>
      </c>
    </row>
    <row r="2668" spans="1:3">
      <c r="A2668" s="2" t="s">
        <v>5665</v>
      </c>
      <c r="B2668" s="2" t="s">
        <v>5666</v>
      </c>
      <c r="C2668" s="2" t="s">
        <v>15770</v>
      </c>
    </row>
    <row r="2669" spans="1:3">
      <c r="A2669" s="2" t="s">
        <v>5667</v>
      </c>
      <c r="B2669" s="2" t="s">
        <v>5668</v>
      </c>
      <c r="C2669" s="2" t="s">
        <v>15771</v>
      </c>
    </row>
    <row r="2670" spans="1:3">
      <c r="A2670" s="2" t="s">
        <v>5669</v>
      </c>
      <c r="B2670" s="2" t="s">
        <v>5670</v>
      </c>
      <c r="C2670" s="2" t="s">
        <v>15772</v>
      </c>
    </row>
    <row r="2671" spans="1:3">
      <c r="A2671" s="2" t="s">
        <v>5671</v>
      </c>
      <c r="B2671" s="2" t="s">
        <v>5672</v>
      </c>
      <c r="C2671" s="2" t="s">
        <v>15773</v>
      </c>
    </row>
    <row r="2672" spans="1:3">
      <c r="A2672" s="2" t="s">
        <v>5673</v>
      </c>
      <c r="B2672" s="2" t="s">
        <v>5674</v>
      </c>
      <c r="C2672" s="2" t="s">
        <v>15774</v>
      </c>
    </row>
    <row r="2673" spans="1:3">
      <c r="A2673" s="2" t="s">
        <v>5675</v>
      </c>
      <c r="B2673" s="2" t="s">
        <v>5676</v>
      </c>
      <c r="C2673" s="2" t="s">
        <v>15775</v>
      </c>
    </row>
    <row r="2674" spans="1:3">
      <c r="A2674" s="2" t="s">
        <v>5677</v>
      </c>
      <c r="B2674" s="2" t="s">
        <v>5678</v>
      </c>
      <c r="C2674" s="2" t="s">
        <v>15776</v>
      </c>
    </row>
    <row r="2675" spans="1:3">
      <c r="A2675" s="2" t="s">
        <v>5679</v>
      </c>
      <c r="B2675" s="2" t="s">
        <v>5680</v>
      </c>
      <c r="C2675" s="2" t="s">
        <v>15777</v>
      </c>
    </row>
    <row r="2676" spans="1:3">
      <c r="A2676" s="2" t="s">
        <v>5681</v>
      </c>
      <c r="B2676" s="2" t="s">
        <v>5682</v>
      </c>
      <c r="C2676" s="2" t="s">
        <v>15778</v>
      </c>
    </row>
    <row r="2677" spans="1:3">
      <c r="A2677" s="2" t="s">
        <v>5683</v>
      </c>
      <c r="B2677" s="2" t="s">
        <v>5684</v>
      </c>
      <c r="C2677" s="2" t="s">
        <v>15779</v>
      </c>
    </row>
    <row r="2678" spans="1:3">
      <c r="A2678" s="2" t="s">
        <v>5685</v>
      </c>
      <c r="B2678" s="2" t="s">
        <v>5686</v>
      </c>
      <c r="C2678" s="2" t="s">
        <v>15780</v>
      </c>
    </row>
    <row r="2679" spans="1:3">
      <c r="A2679" s="2" t="s">
        <v>5687</v>
      </c>
      <c r="B2679" s="2" t="s">
        <v>5688</v>
      </c>
      <c r="C2679" s="2" t="s">
        <v>15781</v>
      </c>
    </row>
    <row r="2680" spans="1:3">
      <c r="A2680" s="2" t="s">
        <v>5689</v>
      </c>
      <c r="B2680" s="2" t="s">
        <v>5690</v>
      </c>
      <c r="C2680" s="2" t="s">
        <v>15782</v>
      </c>
    </row>
    <row r="2681" spans="1:3">
      <c r="A2681" s="2" t="s">
        <v>5691</v>
      </c>
      <c r="B2681" s="2" t="s">
        <v>5692</v>
      </c>
      <c r="C2681" s="2" t="s">
        <v>15783</v>
      </c>
    </row>
    <row r="2682" spans="1:3">
      <c r="A2682" s="2" t="s">
        <v>5693</v>
      </c>
      <c r="B2682" s="2" t="s">
        <v>5694</v>
      </c>
      <c r="C2682" s="2" t="s">
        <v>15784</v>
      </c>
    </row>
    <row r="2683" spans="1:3">
      <c r="A2683" s="2" t="s">
        <v>5695</v>
      </c>
      <c r="B2683" s="2" t="s">
        <v>5696</v>
      </c>
      <c r="C2683" s="2" t="s">
        <v>15785</v>
      </c>
    </row>
    <row r="2684" spans="1:3">
      <c r="A2684" s="2" t="s">
        <v>5697</v>
      </c>
      <c r="B2684" s="2" t="s">
        <v>5698</v>
      </c>
      <c r="C2684" s="2" t="s">
        <v>15786</v>
      </c>
    </row>
    <row r="2685" spans="1:3">
      <c r="A2685" s="2" t="s">
        <v>5699</v>
      </c>
      <c r="B2685" s="2" t="s">
        <v>5700</v>
      </c>
      <c r="C2685" s="2" t="s">
        <v>15787</v>
      </c>
    </row>
    <row r="2686" spans="1:3">
      <c r="A2686" s="2" t="s">
        <v>5701</v>
      </c>
      <c r="B2686" s="2" t="s">
        <v>5702</v>
      </c>
      <c r="C2686" s="2" t="s">
        <v>15788</v>
      </c>
    </row>
    <row r="2687" spans="1:3">
      <c r="A2687" s="2" t="s">
        <v>5703</v>
      </c>
      <c r="B2687" s="2" t="s">
        <v>5704</v>
      </c>
      <c r="C2687" s="2" t="s">
        <v>15789</v>
      </c>
    </row>
    <row r="2688" spans="1:3">
      <c r="A2688" s="2" t="s">
        <v>5705</v>
      </c>
      <c r="B2688" s="2" t="s">
        <v>5706</v>
      </c>
      <c r="C2688" s="2" t="s">
        <v>15790</v>
      </c>
    </row>
    <row r="2689" spans="1:3">
      <c r="A2689" s="2" t="s">
        <v>5707</v>
      </c>
      <c r="B2689" s="2" t="s">
        <v>5708</v>
      </c>
      <c r="C2689" s="2" t="s">
        <v>15791</v>
      </c>
    </row>
    <row r="2690" spans="1:3">
      <c r="A2690" s="2" t="s">
        <v>5709</v>
      </c>
      <c r="B2690" s="2" t="s">
        <v>5710</v>
      </c>
      <c r="C2690" s="2" t="s">
        <v>15792</v>
      </c>
    </row>
    <row r="2691" spans="1:3">
      <c r="A2691" s="2" t="s">
        <v>5711</v>
      </c>
      <c r="B2691" s="2" t="s">
        <v>5712</v>
      </c>
      <c r="C2691" s="2" t="s">
        <v>15793</v>
      </c>
    </row>
    <row r="2692" spans="1:3">
      <c r="A2692" s="2" t="s">
        <v>5713</v>
      </c>
      <c r="B2692" s="2" t="s">
        <v>5714</v>
      </c>
      <c r="C2692" s="2" t="s">
        <v>15794</v>
      </c>
    </row>
    <row r="2693" spans="1:3">
      <c r="A2693" s="2" t="s">
        <v>5715</v>
      </c>
      <c r="B2693" s="2" t="s">
        <v>5716</v>
      </c>
      <c r="C2693" s="2" t="s">
        <v>15795</v>
      </c>
    </row>
    <row r="2694" spans="1:3">
      <c r="A2694" s="2" t="s">
        <v>5717</v>
      </c>
      <c r="B2694" s="2" t="s">
        <v>5718</v>
      </c>
      <c r="C2694" s="2" t="s">
        <v>15796</v>
      </c>
    </row>
    <row r="2695" spans="1:3">
      <c r="A2695" s="2" t="s">
        <v>5719</v>
      </c>
      <c r="B2695" s="2" t="s">
        <v>15797</v>
      </c>
      <c r="C2695" s="2" t="s">
        <v>15798</v>
      </c>
    </row>
    <row r="2696" spans="1:3">
      <c r="A2696" s="2" t="s">
        <v>5719</v>
      </c>
      <c r="B2696" s="2" t="s">
        <v>5720</v>
      </c>
      <c r="C2696" s="2" t="s">
        <v>15799</v>
      </c>
    </row>
    <row r="2697" spans="1:3">
      <c r="A2697" s="2" t="s">
        <v>5719</v>
      </c>
      <c r="B2697" s="2" t="s">
        <v>5721</v>
      </c>
      <c r="C2697" s="2" t="s">
        <v>15800</v>
      </c>
    </row>
    <row r="2698" spans="1:3">
      <c r="A2698" s="2" t="s">
        <v>5722</v>
      </c>
      <c r="B2698" s="2" t="s">
        <v>15801</v>
      </c>
      <c r="C2698" s="2" t="s">
        <v>15802</v>
      </c>
    </row>
    <row r="2699" spans="1:3">
      <c r="A2699" s="2" t="s">
        <v>5722</v>
      </c>
      <c r="B2699" s="2" t="s">
        <v>5724</v>
      </c>
      <c r="C2699" s="2" t="s">
        <v>15803</v>
      </c>
    </row>
    <row r="2700" spans="1:3">
      <c r="A2700" s="2" t="s">
        <v>5722</v>
      </c>
      <c r="B2700" s="2" t="s">
        <v>5725</v>
      </c>
      <c r="C2700" s="2" t="s">
        <v>15804</v>
      </c>
    </row>
    <row r="2701" spans="1:3">
      <c r="A2701" s="2" t="s">
        <v>5726</v>
      </c>
      <c r="B2701" s="2" t="s">
        <v>5727</v>
      </c>
      <c r="C2701" s="2" t="s">
        <v>15805</v>
      </c>
    </row>
    <row r="2702" spans="1:3">
      <c r="A2702" s="2" t="s">
        <v>5726</v>
      </c>
      <c r="B2702" s="2" t="s">
        <v>5729</v>
      </c>
      <c r="C2702" s="2" t="s">
        <v>15806</v>
      </c>
    </row>
    <row r="2703" spans="1:3">
      <c r="A2703" s="2" t="s">
        <v>5726</v>
      </c>
      <c r="B2703" s="2" t="s">
        <v>5728</v>
      </c>
      <c r="C2703" s="2" t="s">
        <v>15807</v>
      </c>
    </row>
    <row r="2704" spans="1:3">
      <c r="A2704" s="2" t="s">
        <v>5730</v>
      </c>
      <c r="B2704" s="2" t="s">
        <v>5731</v>
      </c>
      <c r="C2704" s="2" t="s">
        <v>15808</v>
      </c>
    </row>
    <row r="2705" spans="1:3">
      <c r="A2705" s="2" t="s">
        <v>5730</v>
      </c>
      <c r="B2705" s="2" t="s">
        <v>5732</v>
      </c>
      <c r="C2705" s="2" t="s">
        <v>15809</v>
      </c>
    </row>
    <row r="2706" spans="1:3">
      <c r="A2706" s="2" t="s">
        <v>5730</v>
      </c>
      <c r="B2706" s="2" t="s">
        <v>5733</v>
      </c>
      <c r="C2706" s="2" t="s">
        <v>15810</v>
      </c>
    </row>
    <row r="2707" spans="1:3">
      <c r="A2707" s="2" t="s">
        <v>5734</v>
      </c>
      <c r="B2707" s="2" t="s">
        <v>5735</v>
      </c>
      <c r="C2707" s="2" t="s">
        <v>15811</v>
      </c>
    </row>
    <row r="2708" spans="1:3">
      <c r="A2708" s="2" t="s">
        <v>5734</v>
      </c>
      <c r="B2708" s="2" t="s">
        <v>5737</v>
      </c>
      <c r="C2708" s="2" t="s">
        <v>15812</v>
      </c>
    </row>
    <row r="2709" spans="1:3">
      <c r="A2709" s="2" t="s">
        <v>5734</v>
      </c>
      <c r="B2709" s="2" t="s">
        <v>5736</v>
      </c>
      <c r="C2709" s="2" t="s">
        <v>15813</v>
      </c>
    </row>
    <row r="2710" spans="1:3">
      <c r="A2710" s="2" t="s">
        <v>5738</v>
      </c>
      <c r="B2710" s="2" t="s">
        <v>5739</v>
      </c>
      <c r="C2710" s="2" t="s">
        <v>15814</v>
      </c>
    </row>
    <row r="2711" spans="1:3">
      <c r="A2711" s="2" t="s">
        <v>5738</v>
      </c>
      <c r="B2711" s="2" t="s">
        <v>5740</v>
      </c>
      <c r="C2711" s="2" t="s">
        <v>15815</v>
      </c>
    </row>
    <row r="2712" spans="1:3">
      <c r="A2712" s="2" t="s">
        <v>5738</v>
      </c>
      <c r="B2712" s="2" t="s">
        <v>5741</v>
      </c>
      <c r="C2712" s="2" t="s">
        <v>15816</v>
      </c>
    </row>
    <row r="2713" spans="1:3">
      <c r="A2713" s="2" t="s">
        <v>5742</v>
      </c>
      <c r="B2713" s="2" t="s">
        <v>5723</v>
      </c>
      <c r="C2713" s="2" t="s">
        <v>15817</v>
      </c>
    </row>
    <row r="2714" spans="1:3">
      <c r="A2714" s="2" t="s">
        <v>5742</v>
      </c>
      <c r="B2714" s="2" t="s">
        <v>5743</v>
      </c>
      <c r="C2714" s="2" t="s">
        <v>15818</v>
      </c>
    </row>
    <row r="2715" spans="1:3">
      <c r="A2715" s="2" t="s">
        <v>5742</v>
      </c>
      <c r="B2715" s="2" t="s">
        <v>5744</v>
      </c>
      <c r="C2715" s="2" t="s">
        <v>15819</v>
      </c>
    </row>
    <row r="2716" spans="1:3">
      <c r="A2716" s="2" t="s">
        <v>5745</v>
      </c>
      <c r="B2716" s="2" t="s">
        <v>5746</v>
      </c>
      <c r="C2716" s="2" t="s">
        <v>15820</v>
      </c>
    </row>
    <row r="2717" spans="1:3">
      <c r="A2717" s="2" t="s">
        <v>5745</v>
      </c>
      <c r="B2717" s="2" t="s">
        <v>5747</v>
      </c>
      <c r="C2717" s="2" t="s">
        <v>15821</v>
      </c>
    </row>
    <row r="2718" spans="1:3">
      <c r="A2718" s="2" t="s">
        <v>5745</v>
      </c>
      <c r="B2718" s="2" t="s">
        <v>5748</v>
      </c>
      <c r="C2718" s="2" t="s">
        <v>15822</v>
      </c>
    </row>
    <row r="2719" spans="1:3">
      <c r="A2719" s="2" t="s">
        <v>5749</v>
      </c>
      <c r="B2719" s="2" t="s">
        <v>5750</v>
      </c>
      <c r="C2719" s="2" t="s">
        <v>15823</v>
      </c>
    </row>
    <row r="2720" spans="1:3">
      <c r="A2720" s="2" t="s">
        <v>5749</v>
      </c>
      <c r="B2720" s="2" t="s">
        <v>5751</v>
      </c>
      <c r="C2720" s="2" t="s">
        <v>15824</v>
      </c>
    </row>
    <row r="2721" spans="1:3">
      <c r="A2721" s="2" t="s">
        <v>5749</v>
      </c>
      <c r="B2721" s="2" t="s">
        <v>5752</v>
      </c>
      <c r="C2721" s="2" t="s">
        <v>15825</v>
      </c>
    </row>
    <row r="2722" spans="1:3">
      <c r="A2722" s="2" t="s">
        <v>5753</v>
      </c>
      <c r="B2722" s="2" t="s">
        <v>5754</v>
      </c>
      <c r="C2722" s="2" t="s">
        <v>15826</v>
      </c>
    </row>
    <row r="2723" spans="1:3">
      <c r="A2723" s="2" t="s">
        <v>5753</v>
      </c>
      <c r="B2723" s="2" t="s">
        <v>5755</v>
      </c>
      <c r="C2723" s="2" t="s">
        <v>15827</v>
      </c>
    </row>
    <row r="2724" spans="1:3">
      <c r="A2724" s="2" t="s">
        <v>5756</v>
      </c>
      <c r="B2724" s="2" t="s">
        <v>15828</v>
      </c>
      <c r="C2724" s="2" t="s">
        <v>15829</v>
      </c>
    </row>
    <row r="2725" spans="1:3">
      <c r="A2725" s="2" t="s">
        <v>5756</v>
      </c>
      <c r="B2725" s="2" t="s">
        <v>15830</v>
      </c>
      <c r="C2725" s="2" t="s">
        <v>15831</v>
      </c>
    </row>
    <row r="2726" spans="1:3">
      <c r="A2726" s="2" t="s">
        <v>5757</v>
      </c>
      <c r="B2726" s="2" t="s">
        <v>5758</v>
      </c>
      <c r="C2726" s="2" t="s">
        <v>15832</v>
      </c>
    </row>
    <row r="2727" spans="1:3">
      <c r="A2727" s="2" t="s">
        <v>5757</v>
      </c>
      <c r="B2727" s="2" t="s">
        <v>5759</v>
      </c>
      <c r="C2727" s="2" t="s">
        <v>15833</v>
      </c>
    </row>
    <row r="2728" spans="1:3">
      <c r="A2728" s="2" t="s">
        <v>5760</v>
      </c>
      <c r="B2728" s="2" t="s">
        <v>5761</v>
      </c>
      <c r="C2728" s="2" t="s">
        <v>15834</v>
      </c>
    </row>
    <row r="2729" spans="1:3">
      <c r="A2729" s="2" t="s">
        <v>5760</v>
      </c>
      <c r="B2729" s="2" t="s">
        <v>5762</v>
      </c>
      <c r="C2729" s="2" t="s">
        <v>15835</v>
      </c>
    </row>
    <row r="2730" spans="1:3">
      <c r="A2730" s="2" t="s">
        <v>5763</v>
      </c>
      <c r="B2730" s="2" t="s">
        <v>5764</v>
      </c>
      <c r="C2730" s="2" t="s">
        <v>15836</v>
      </c>
    </row>
    <row r="2731" spans="1:3">
      <c r="A2731" s="2" t="s">
        <v>5763</v>
      </c>
      <c r="B2731" s="2" t="s">
        <v>5765</v>
      </c>
      <c r="C2731" s="2" t="s">
        <v>15837</v>
      </c>
    </row>
    <row r="2732" spans="1:3">
      <c r="A2732" s="2" t="s">
        <v>5766</v>
      </c>
      <c r="B2732" s="2" t="s">
        <v>5767</v>
      </c>
      <c r="C2732" s="2" t="s">
        <v>15838</v>
      </c>
    </row>
    <row r="2733" spans="1:3">
      <c r="A2733" s="2" t="s">
        <v>5766</v>
      </c>
      <c r="B2733" s="2" t="s">
        <v>5768</v>
      </c>
      <c r="C2733" s="2" t="s">
        <v>15839</v>
      </c>
    </row>
    <row r="2734" spans="1:3">
      <c r="A2734" s="2" t="s">
        <v>5769</v>
      </c>
      <c r="B2734" s="2" t="s">
        <v>5770</v>
      </c>
      <c r="C2734" s="2" t="s">
        <v>15840</v>
      </c>
    </row>
    <row r="2735" spans="1:3">
      <c r="A2735" s="2" t="s">
        <v>5769</v>
      </c>
      <c r="B2735" s="2" t="s">
        <v>5771</v>
      </c>
      <c r="C2735" s="2" t="s">
        <v>15841</v>
      </c>
    </row>
    <row r="2736" spans="1:3">
      <c r="A2736" s="2" t="s">
        <v>5772</v>
      </c>
      <c r="B2736" s="2" t="s">
        <v>5773</v>
      </c>
      <c r="C2736" s="2" t="s">
        <v>15842</v>
      </c>
    </row>
    <row r="2737" spans="1:3">
      <c r="A2737" s="2" t="s">
        <v>5772</v>
      </c>
      <c r="B2737" s="2" t="s">
        <v>5774</v>
      </c>
      <c r="C2737" s="2" t="s">
        <v>15843</v>
      </c>
    </row>
    <row r="2738" spans="1:3">
      <c r="A2738" s="2" t="s">
        <v>5775</v>
      </c>
      <c r="B2738" s="2" t="s">
        <v>5776</v>
      </c>
      <c r="C2738" s="2" t="s">
        <v>15844</v>
      </c>
    </row>
    <row r="2739" spans="1:3">
      <c r="A2739" s="2" t="s">
        <v>5775</v>
      </c>
      <c r="B2739" s="2" t="s">
        <v>5777</v>
      </c>
      <c r="C2739" s="2" t="s">
        <v>15845</v>
      </c>
    </row>
    <row r="2740" spans="1:3">
      <c r="A2740" s="2" t="s">
        <v>5778</v>
      </c>
      <c r="B2740" s="2" t="s">
        <v>15846</v>
      </c>
      <c r="C2740" s="2" t="s">
        <v>15847</v>
      </c>
    </row>
    <row r="2741" spans="1:3">
      <c r="A2741" s="2" t="s">
        <v>5778</v>
      </c>
      <c r="B2741" s="2" t="s">
        <v>5779</v>
      </c>
      <c r="C2741" s="2" t="s">
        <v>15848</v>
      </c>
    </row>
    <row r="2742" spans="1:3">
      <c r="A2742" s="2" t="s">
        <v>5780</v>
      </c>
      <c r="B2742" s="2" t="s">
        <v>5781</v>
      </c>
      <c r="C2742" s="2" t="s">
        <v>15849</v>
      </c>
    </row>
    <row r="2743" spans="1:3">
      <c r="A2743" s="2" t="s">
        <v>5780</v>
      </c>
      <c r="B2743" s="2" t="s">
        <v>5782</v>
      </c>
      <c r="C2743" s="2" t="s">
        <v>15850</v>
      </c>
    </row>
    <row r="2744" spans="1:3">
      <c r="A2744" s="2" t="s">
        <v>5783</v>
      </c>
      <c r="B2744" s="2" t="s">
        <v>5784</v>
      </c>
      <c r="C2744" s="2" t="s">
        <v>15851</v>
      </c>
    </row>
    <row r="2745" spans="1:3">
      <c r="A2745" s="2" t="s">
        <v>5783</v>
      </c>
      <c r="B2745" s="2" t="s">
        <v>5785</v>
      </c>
      <c r="C2745" s="2" t="s">
        <v>15852</v>
      </c>
    </row>
    <row r="2746" spans="1:3">
      <c r="A2746" s="2" t="s">
        <v>5786</v>
      </c>
      <c r="B2746" s="2" t="s">
        <v>5787</v>
      </c>
      <c r="C2746" s="2" t="s">
        <v>15853</v>
      </c>
    </row>
    <row r="2747" spans="1:3">
      <c r="A2747" s="2" t="s">
        <v>5786</v>
      </c>
      <c r="B2747" s="2" t="s">
        <v>5788</v>
      </c>
      <c r="C2747" s="2" t="s">
        <v>15854</v>
      </c>
    </row>
    <row r="2748" spans="1:3">
      <c r="A2748" s="2" t="s">
        <v>5789</v>
      </c>
      <c r="B2748" s="2" t="s">
        <v>5790</v>
      </c>
      <c r="C2748" s="2" t="s">
        <v>15855</v>
      </c>
    </row>
    <row r="2749" spans="1:3">
      <c r="A2749" s="2" t="s">
        <v>5789</v>
      </c>
      <c r="B2749" s="2" t="s">
        <v>5791</v>
      </c>
      <c r="C2749" s="2" t="s">
        <v>15856</v>
      </c>
    </row>
    <row r="2750" spans="1:3">
      <c r="A2750" s="2" t="s">
        <v>5792</v>
      </c>
      <c r="B2750" s="2" t="s">
        <v>15857</v>
      </c>
      <c r="C2750" s="2" t="s">
        <v>15858</v>
      </c>
    </row>
    <row r="2751" spans="1:3">
      <c r="A2751" s="2" t="s">
        <v>5792</v>
      </c>
      <c r="B2751" s="2" t="s">
        <v>5793</v>
      </c>
      <c r="C2751" s="2" t="s">
        <v>15859</v>
      </c>
    </row>
    <row r="2752" spans="1:3">
      <c r="A2752" s="2" t="s">
        <v>5794</v>
      </c>
      <c r="B2752" s="2" t="s">
        <v>5795</v>
      </c>
      <c r="C2752" s="2" t="s">
        <v>15860</v>
      </c>
    </row>
    <row r="2753" spans="1:3">
      <c r="A2753" s="2" t="s">
        <v>5794</v>
      </c>
      <c r="B2753" s="2" t="s">
        <v>5796</v>
      </c>
      <c r="C2753" s="2" t="s">
        <v>15861</v>
      </c>
    </row>
    <row r="2754" spans="1:3">
      <c r="A2754" s="2" t="s">
        <v>5797</v>
      </c>
      <c r="B2754" s="2" t="s">
        <v>5798</v>
      </c>
      <c r="C2754" s="2" t="s">
        <v>15862</v>
      </c>
    </row>
    <row r="2755" spans="1:3">
      <c r="A2755" s="2" t="s">
        <v>5797</v>
      </c>
      <c r="B2755" s="2" t="s">
        <v>5799</v>
      </c>
      <c r="C2755" s="2" t="s">
        <v>15863</v>
      </c>
    </row>
    <row r="2756" spans="1:3">
      <c r="A2756" s="2" t="s">
        <v>5800</v>
      </c>
      <c r="B2756" s="2" t="s">
        <v>5801</v>
      </c>
      <c r="C2756" s="2" t="s">
        <v>15864</v>
      </c>
    </row>
    <row r="2757" spans="1:3">
      <c r="A2757" s="2" t="s">
        <v>5800</v>
      </c>
      <c r="B2757" s="2" t="s">
        <v>5802</v>
      </c>
      <c r="C2757" s="2" t="s">
        <v>15865</v>
      </c>
    </row>
    <row r="2758" spans="1:3">
      <c r="A2758" s="2" t="s">
        <v>5803</v>
      </c>
      <c r="B2758" s="2" t="s">
        <v>5804</v>
      </c>
      <c r="C2758" s="2" t="s">
        <v>15866</v>
      </c>
    </row>
    <row r="2759" spans="1:3">
      <c r="A2759" s="2" t="s">
        <v>5803</v>
      </c>
      <c r="B2759" s="2" t="s">
        <v>5805</v>
      </c>
      <c r="C2759" s="2" t="s">
        <v>15867</v>
      </c>
    </row>
    <row r="2760" spans="1:3">
      <c r="A2760" s="2" t="s">
        <v>5806</v>
      </c>
      <c r="B2760" s="2" t="s">
        <v>5807</v>
      </c>
      <c r="C2760" s="2" t="s">
        <v>15868</v>
      </c>
    </row>
    <row r="2761" spans="1:3">
      <c r="A2761" s="2" t="s">
        <v>5806</v>
      </c>
      <c r="B2761" s="2" t="s">
        <v>5808</v>
      </c>
      <c r="C2761" s="2" t="s">
        <v>15869</v>
      </c>
    </row>
    <row r="2762" spans="1:3">
      <c r="A2762" s="2" t="s">
        <v>5809</v>
      </c>
      <c r="B2762" s="2" t="s">
        <v>5810</v>
      </c>
      <c r="C2762" s="2" t="s">
        <v>15870</v>
      </c>
    </row>
    <row r="2763" spans="1:3">
      <c r="A2763" s="2" t="s">
        <v>5809</v>
      </c>
      <c r="B2763" s="2" t="s">
        <v>5811</v>
      </c>
      <c r="C2763" s="2" t="s">
        <v>15871</v>
      </c>
    </row>
    <row r="2764" spans="1:3">
      <c r="A2764" s="2" t="s">
        <v>5812</v>
      </c>
      <c r="B2764" s="2" t="s">
        <v>5813</v>
      </c>
      <c r="C2764" s="2" t="s">
        <v>15872</v>
      </c>
    </row>
    <row r="2765" spans="1:3">
      <c r="A2765" s="2" t="s">
        <v>5812</v>
      </c>
      <c r="B2765" s="2" t="s">
        <v>5814</v>
      </c>
      <c r="C2765" s="2" t="s">
        <v>15873</v>
      </c>
    </row>
    <row r="2766" spans="1:3">
      <c r="A2766" s="2" t="s">
        <v>5815</v>
      </c>
      <c r="B2766" s="2" t="s">
        <v>5816</v>
      </c>
      <c r="C2766" s="2" t="s">
        <v>15874</v>
      </c>
    </row>
    <row r="2767" spans="1:3">
      <c r="A2767" s="2" t="s">
        <v>5815</v>
      </c>
      <c r="B2767" s="2" t="s">
        <v>5817</v>
      </c>
      <c r="C2767" s="2" t="s">
        <v>15875</v>
      </c>
    </row>
    <row r="2768" spans="1:3">
      <c r="A2768" s="2" t="s">
        <v>5818</v>
      </c>
      <c r="B2768" s="2" t="s">
        <v>5819</v>
      </c>
      <c r="C2768" s="2" t="s">
        <v>15876</v>
      </c>
    </row>
    <row r="2769" spans="1:3">
      <c r="A2769" s="2" t="s">
        <v>5818</v>
      </c>
      <c r="B2769" s="2" t="s">
        <v>5820</v>
      </c>
      <c r="C2769" s="2" t="s">
        <v>15877</v>
      </c>
    </row>
    <row r="2770" spans="1:3">
      <c r="A2770" s="2" t="s">
        <v>5821</v>
      </c>
      <c r="B2770" s="2" t="s">
        <v>5822</v>
      </c>
      <c r="C2770" s="2" t="s">
        <v>15878</v>
      </c>
    </row>
    <row r="2771" spans="1:3">
      <c r="A2771" s="2" t="s">
        <v>5821</v>
      </c>
      <c r="B2771" s="2" t="s">
        <v>5823</v>
      </c>
      <c r="C2771" s="2" t="s">
        <v>15879</v>
      </c>
    </row>
    <row r="2772" spans="1:3">
      <c r="A2772" s="2" t="s">
        <v>5824</v>
      </c>
      <c r="B2772" s="2" t="s">
        <v>5825</v>
      </c>
      <c r="C2772" s="2" t="s">
        <v>15880</v>
      </c>
    </row>
    <row r="2773" spans="1:3">
      <c r="A2773" s="2" t="s">
        <v>5826</v>
      </c>
      <c r="B2773" s="2" t="s">
        <v>5827</v>
      </c>
      <c r="C2773" s="2" t="s">
        <v>15881</v>
      </c>
    </row>
    <row r="2774" spans="1:3">
      <c r="A2774" s="2" t="s">
        <v>5828</v>
      </c>
      <c r="B2774" s="2" t="s">
        <v>5829</v>
      </c>
      <c r="C2774" s="2" t="s">
        <v>15882</v>
      </c>
    </row>
    <row r="2775" spans="1:3">
      <c r="A2775" s="2" t="s">
        <v>5830</v>
      </c>
      <c r="B2775" s="2" t="s">
        <v>5831</v>
      </c>
      <c r="C2775" s="2" t="s">
        <v>15883</v>
      </c>
    </row>
    <row r="2776" spans="1:3">
      <c r="A2776" s="2" t="s">
        <v>5830</v>
      </c>
      <c r="B2776" s="2" t="s">
        <v>5832</v>
      </c>
      <c r="C2776" s="2" t="s">
        <v>15884</v>
      </c>
    </row>
    <row r="2777" spans="1:3">
      <c r="A2777" s="2" t="s">
        <v>5830</v>
      </c>
      <c r="B2777" s="2" t="s">
        <v>5833</v>
      </c>
      <c r="C2777" s="2" t="s">
        <v>15885</v>
      </c>
    </row>
    <row r="2778" spans="1:3">
      <c r="A2778" s="2" t="s">
        <v>5830</v>
      </c>
      <c r="B2778" s="2" t="s">
        <v>5834</v>
      </c>
      <c r="C2778" s="2" t="s">
        <v>15886</v>
      </c>
    </row>
    <row r="2779" spans="1:3">
      <c r="A2779" s="2" t="s">
        <v>5835</v>
      </c>
      <c r="B2779" s="2" t="s">
        <v>5836</v>
      </c>
      <c r="C2779" s="2" t="s">
        <v>15887</v>
      </c>
    </row>
    <row r="2780" spans="1:3">
      <c r="A2780" s="2" t="s">
        <v>5835</v>
      </c>
      <c r="B2780" s="2" t="s">
        <v>5837</v>
      </c>
      <c r="C2780" s="2" t="s">
        <v>15888</v>
      </c>
    </row>
    <row r="2781" spans="1:3">
      <c r="A2781" s="2" t="s">
        <v>5835</v>
      </c>
      <c r="B2781" s="2" t="s">
        <v>5838</v>
      </c>
      <c r="C2781" s="2" t="s">
        <v>15889</v>
      </c>
    </row>
    <row r="2782" spans="1:3">
      <c r="A2782" s="2" t="s">
        <v>5835</v>
      </c>
      <c r="B2782" s="2" t="s">
        <v>5839</v>
      </c>
      <c r="C2782" s="2" t="s">
        <v>15890</v>
      </c>
    </row>
    <row r="2783" spans="1:3">
      <c r="A2783" s="2" t="s">
        <v>5840</v>
      </c>
      <c r="B2783" s="2" t="s">
        <v>5841</v>
      </c>
      <c r="C2783" s="2" t="s">
        <v>15891</v>
      </c>
    </row>
    <row r="2784" spans="1:3">
      <c r="A2784" s="2" t="s">
        <v>5840</v>
      </c>
      <c r="B2784" s="2" t="s">
        <v>5842</v>
      </c>
      <c r="C2784" s="2" t="s">
        <v>15892</v>
      </c>
    </row>
    <row r="2785" spans="1:3">
      <c r="A2785" s="2" t="s">
        <v>5840</v>
      </c>
      <c r="B2785" s="2" t="s">
        <v>5843</v>
      </c>
      <c r="C2785" s="2" t="s">
        <v>15893</v>
      </c>
    </row>
    <row r="2786" spans="1:3">
      <c r="A2786" s="2" t="s">
        <v>5840</v>
      </c>
      <c r="B2786" s="2" t="s">
        <v>5844</v>
      </c>
      <c r="C2786" s="2" t="s">
        <v>15894</v>
      </c>
    </row>
    <row r="2787" spans="1:3">
      <c r="A2787" s="2" t="s">
        <v>5845</v>
      </c>
      <c r="B2787" s="2" t="s">
        <v>5846</v>
      </c>
      <c r="C2787" s="2" t="s">
        <v>15895</v>
      </c>
    </row>
    <row r="2788" spans="1:3">
      <c r="A2788" s="2" t="s">
        <v>5847</v>
      </c>
      <c r="B2788" s="2" t="s">
        <v>5848</v>
      </c>
      <c r="C2788" s="2" t="s">
        <v>15896</v>
      </c>
    </row>
    <row r="2789" spans="1:3">
      <c r="A2789" s="2" t="s">
        <v>5849</v>
      </c>
      <c r="B2789" s="2" t="s">
        <v>5850</v>
      </c>
      <c r="C2789" s="2" t="s">
        <v>15897</v>
      </c>
    </row>
    <row r="2790" spans="1:3">
      <c r="A2790" s="2" t="s">
        <v>5851</v>
      </c>
      <c r="B2790" s="2" t="s">
        <v>5852</v>
      </c>
      <c r="C2790" s="2" t="s">
        <v>15898</v>
      </c>
    </row>
    <row r="2791" spans="1:3">
      <c r="A2791" s="2" t="s">
        <v>5853</v>
      </c>
      <c r="B2791" s="2" t="s">
        <v>5854</v>
      </c>
      <c r="C2791" s="2" t="s">
        <v>15899</v>
      </c>
    </row>
    <row r="2792" spans="1:3">
      <c r="A2792" s="2" t="s">
        <v>5855</v>
      </c>
      <c r="B2792" s="2" t="s">
        <v>5856</v>
      </c>
      <c r="C2792" s="2" t="s">
        <v>15900</v>
      </c>
    </row>
    <row r="2793" spans="1:3">
      <c r="A2793" s="2" t="s">
        <v>5857</v>
      </c>
      <c r="B2793" s="2" t="s">
        <v>5858</v>
      </c>
      <c r="C2793" s="2" t="s">
        <v>15901</v>
      </c>
    </row>
    <row r="2794" spans="1:3">
      <c r="A2794" s="2" t="s">
        <v>5859</v>
      </c>
      <c r="B2794" s="2" t="s">
        <v>5860</v>
      </c>
      <c r="C2794" s="2" t="s">
        <v>15902</v>
      </c>
    </row>
    <row r="2795" spans="1:3">
      <c r="A2795" s="2" t="s">
        <v>5861</v>
      </c>
      <c r="B2795" s="2" t="s">
        <v>5862</v>
      </c>
      <c r="C2795" s="2" t="s">
        <v>15903</v>
      </c>
    </row>
    <row r="2796" spans="1:3">
      <c r="A2796" s="2" t="s">
        <v>5863</v>
      </c>
      <c r="B2796" s="2" t="s">
        <v>5864</v>
      </c>
      <c r="C2796" s="2" t="s">
        <v>15904</v>
      </c>
    </row>
    <row r="2797" spans="1:3">
      <c r="A2797" s="2" t="s">
        <v>5865</v>
      </c>
      <c r="B2797" s="2" t="s">
        <v>5866</v>
      </c>
      <c r="C2797" s="2" t="s">
        <v>15905</v>
      </c>
    </row>
    <row r="2798" spans="1:3">
      <c r="A2798" s="2" t="s">
        <v>5867</v>
      </c>
      <c r="B2798" s="2" t="s">
        <v>5868</v>
      </c>
      <c r="C2798" s="2" t="s">
        <v>15906</v>
      </c>
    </row>
    <row r="2799" spans="1:3">
      <c r="A2799" s="2" t="s">
        <v>5869</v>
      </c>
      <c r="B2799" s="2" t="s">
        <v>5870</v>
      </c>
      <c r="C2799" s="2" t="s">
        <v>15907</v>
      </c>
    </row>
    <row r="2800" spans="1:3">
      <c r="A2800" s="2" t="s">
        <v>5871</v>
      </c>
      <c r="B2800" s="2" t="s">
        <v>5872</v>
      </c>
      <c r="C2800" s="2" t="s">
        <v>15908</v>
      </c>
    </row>
    <row r="2801" spans="1:3">
      <c r="A2801" s="2" t="s">
        <v>5873</v>
      </c>
      <c r="B2801" s="2" t="s">
        <v>5874</v>
      </c>
      <c r="C2801" s="2" t="s">
        <v>15909</v>
      </c>
    </row>
    <row r="2802" spans="1:3">
      <c r="A2802" s="2" t="s">
        <v>5875</v>
      </c>
      <c r="B2802" s="2" t="s">
        <v>5876</v>
      </c>
      <c r="C2802" s="2" t="s">
        <v>15910</v>
      </c>
    </row>
    <row r="2803" spans="1:3">
      <c r="A2803" s="2" t="s">
        <v>5877</v>
      </c>
      <c r="B2803" s="2" t="s">
        <v>5878</v>
      </c>
      <c r="C2803" s="2" t="s">
        <v>15911</v>
      </c>
    </row>
    <row r="2804" spans="1:3">
      <c r="A2804" s="2" t="s">
        <v>5877</v>
      </c>
      <c r="B2804" s="2" t="s">
        <v>5879</v>
      </c>
      <c r="C2804" s="2" t="s">
        <v>15912</v>
      </c>
    </row>
    <row r="2805" spans="1:3">
      <c r="A2805" s="2" t="s">
        <v>5880</v>
      </c>
      <c r="B2805" s="2" t="s">
        <v>5881</v>
      </c>
      <c r="C2805" s="2" t="s">
        <v>15913</v>
      </c>
    </row>
    <row r="2806" spans="1:3">
      <c r="A2806" s="2" t="s">
        <v>5880</v>
      </c>
      <c r="B2806" s="2" t="s">
        <v>5882</v>
      </c>
      <c r="C2806" s="2" t="s">
        <v>15914</v>
      </c>
    </row>
    <row r="2807" spans="1:3">
      <c r="A2807" s="2" t="s">
        <v>5883</v>
      </c>
      <c r="B2807" s="2" t="s">
        <v>5884</v>
      </c>
      <c r="C2807" s="2" t="s">
        <v>15915</v>
      </c>
    </row>
    <row r="2808" spans="1:3">
      <c r="A2808" s="2" t="s">
        <v>5883</v>
      </c>
      <c r="B2808" s="2" t="s">
        <v>5885</v>
      </c>
      <c r="C2808" s="2" t="s">
        <v>15916</v>
      </c>
    </row>
    <row r="2809" spans="1:3">
      <c r="A2809" s="2" t="s">
        <v>5886</v>
      </c>
      <c r="B2809" s="2" t="s">
        <v>5887</v>
      </c>
      <c r="C2809" s="2" t="s">
        <v>15917</v>
      </c>
    </row>
    <row r="2810" spans="1:3">
      <c r="A2810" s="2" t="s">
        <v>5886</v>
      </c>
      <c r="B2810" s="2" t="s">
        <v>5888</v>
      </c>
      <c r="C2810" s="2" t="s">
        <v>15918</v>
      </c>
    </row>
    <row r="2811" spans="1:3">
      <c r="A2811" s="2" t="s">
        <v>5889</v>
      </c>
      <c r="B2811" s="2" t="s">
        <v>5890</v>
      </c>
      <c r="C2811" s="2" t="s">
        <v>15919</v>
      </c>
    </row>
    <row r="2812" spans="1:3">
      <c r="A2812" s="2" t="s">
        <v>5889</v>
      </c>
      <c r="B2812" s="2" t="s">
        <v>5891</v>
      </c>
      <c r="C2812" s="2" t="s">
        <v>15920</v>
      </c>
    </row>
    <row r="2813" spans="1:3">
      <c r="A2813" s="2" t="s">
        <v>5892</v>
      </c>
      <c r="B2813" s="2" t="s">
        <v>5893</v>
      </c>
      <c r="C2813" s="2" t="s">
        <v>15921</v>
      </c>
    </row>
    <row r="2814" spans="1:3">
      <c r="A2814" s="2" t="s">
        <v>5892</v>
      </c>
      <c r="B2814" s="2" t="s">
        <v>5894</v>
      </c>
      <c r="C2814" s="2" t="s">
        <v>15922</v>
      </c>
    </row>
    <row r="2815" spans="1:3">
      <c r="A2815" s="2" t="s">
        <v>5895</v>
      </c>
      <c r="B2815" s="2" t="s">
        <v>5896</v>
      </c>
      <c r="C2815" s="2" t="s">
        <v>15923</v>
      </c>
    </row>
    <row r="2816" spans="1:3">
      <c r="A2816" s="2" t="s">
        <v>5895</v>
      </c>
      <c r="B2816" s="2" t="s">
        <v>5897</v>
      </c>
      <c r="C2816" s="2" t="s">
        <v>15924</v>
      </c>
    </row>
    <row r="2817" spans="1:3">
      <c r="A2817" s="2" t="s">
        <v>5898</v>
      </c>
      <c r="B2817" s="2" t="s">
        <v>5899</v>
      </c>
      <c r="C2817" s="2" t="s">
        <v>15925</v>
      </c>
    </row>
    <row r="2818" spans="1:3">
      <c r="A2818" s="2" t="s">
        <v>5898</v>
      </c>
      <c r="B2818" s="2" t="s">
        <v>5900</v>
      </c>
      <c r="C2818" s="2" t="s">
        <v>15926</v>
      </c>
    </row>
    <row r="2819" spans="1:3">
      <c r="A2819" s="2" t="s">
        <v>5901</v>
      </c>
      <c r="B2819" s="2" t="s">
        <v>5902</v>
      </c>
      <c r="C2819" s="2" t="s">
        <v>15927</v>
      </c>
    </row>
    <row r="2820" spans="1:3">
      <c r="A2820" s="2" t="s">
        <v>5901</v>
      </c>
      <c r="B2820" s="2" t="s">
        <v>5903</v>
      </c>
      <c r="C2820" s="2" t="s">
        <v>15928</v>
      </c>
    </row>
    <row r="2821" spans="1:3">
      <c r="A2821" s="2" t="s">
        <v>5904</v>
      </c>
      <c r="B2821" s="2" t="s">
        <v>5905</v>
      </c>
      <c r="C2821" s="2" t="s">
        <v>15929</v>
      </c>
    </row>
    <row r="2822" spans="1:3">
      <c r="A2822" s="2" t="s">
        <v>5904</v>
      </c>
      <c r="B2822" s="2" t="s">
        <v>5906</v>
      </c>
      <c r="C2822" s="2" t="s">
        <v>15930</v>
      </c>
    </row>
    <row r="2823" spans="1:3">
      <c r="A2823" s="2" t="s">
        <v>5907</v>
      </c>
      <c r="B2823" s="2" t="s">
        <v>5908</v>
      </c>
      <c r="C2823" s="2" t="s">
        <v>15931</v>
      </c>
    </row>
    <row r="2824" spans="1:3">
      <c r="A2824" s="2" t="s">
        <v>5907</v>
      </c>
      <c r="B2824" s="2" t="s">
        <v>5909</v>
      </c>
      <c r="C2824" s="2" t="s">
        <v>15932</v>
      </c>
    </row>
    <row r="2825" spans="1:3">
      <c r="A2825" s="2" t="s">
        <v>5910</v>
      </c>
      <c r="B2825" s="2" t="s">
        <v>5911</v>
      </c>
      <c r="C2825" s="2" t="s">
        <v>15933</v>
      </c>
    </row>
    <row r="2826" spans="1:3">
      <c r="A2826" s="2" t="s">
        <v>5910</v>
      </c>
      <c r="B2826" s="2" t="s">
        <v>5912</v>
      </c>
      <c r="C2826" s="2" t="s">
        <v>15934</v>
      </c>
    </row>
    <row r="2827" spans="1:3">
      <c r="A2827" s="2" t="s">
        <v>15935</v>
      </c>
      <c r="B2827" s="2" t="s">
        <v>15936</v>
      </c>
      <c r="C2827" s="2" t="s">
        <v>15937</v>
      </c>
    </row>
    <row r="2828" spans="1:3">
      <c r="A2828" s="2" t="s">
        <v>15935</v>
      </c>
      <c r="B2828" s="2" t="s">
        <v>15938</v>
      </c>
      <c r="C2828" s="2" t="s">
        <v>15939</v>
      </c>
    </row>
    <row r="2829" spans="1:3">
      <c r="A2829" s="2" t="s">
        <v>5913</v>
      </c>
      <c r="B2829" s="2" t="s">
        <v>5914</v>
      </c>
      <c r="C2829" s="2" t="s">
        <v>15940</v>
      </c>
    </row>
    <row r="2830" spans="1:3">
      <c r="A2830" s="2" t="s">
        <v>5915</v>
      </c>
      <c r="B2830" s="2" t="s">
        <v>5916</v>
      </c>
      <c r="C2830" s="2" t="s">
        <v>15941</v>
      </c>
    </row>
    <row r="2831" spans="1:3">
      <c r="A2831" s="2" t="s">
        <v>5917</v>
      </c>
      <c r="B2831" s="2" t="s">
        <v>5918</v>
      </c>
      <c r="C2831" s="2" t="s">
        <v>15942</v>
      </c>
    </row>
    <row r="2832" spans="1:3">
      <c r="A2832" s="2" t="s">
        <v>5919</v>
      </c>
      <c r="B2832" s="2" t="s">
        <v>5920</v>
      </c>
      <c r="C2832" s="2" t="s">
        <v>15943</v>
      </c>
    </row>
    <row r="2833" spans="1:3">
      <c r="A2833" s="2" t="s">
        <v>5921</v>
      </c>
      <c r="B2833" s="2" t="s">
        <v>5922</v>
      </c>
      <c r="C2833" s="2" t="s">
        <v>15944</v>
      </c>
    </row>
    <row r="2834" spans="1:3">
      <c r="A2834" s="2" t="s">
        <v>5923</v>
      </c>
      <c r="B2834" s="2" t="s">
        <v>5924</v>
      </c>
      <c r="C2834" s="2" t="s">
        <v>15945</v>
      </c>
    </row>
    <row r="2835" spans="1:3">
      <c r="A2835" s="2" t="s">
        <v>5925</v>
      </c>
      <c r="B2835" s="2" t="s">
        <v>5926</v>
      </c>
      <c r="C2835" s="2" t="s">
        <v>15946</v>
      </c>
    </row>
    <row r="2836" spans="1:3">
      <c r="A2836" s="2" t="s">
        <v>5927</v>
      </c>
      <c r="B2836" s="2" t="s">
        <v>5928</v>
      </c>
      <c r="C2836" s="2" t="s">
        <v>15947</v>
      </c>
    </row>
    <row r="2837" spans="1:3">
      <c r="A2837" s="2" t="s">
        <v>5930</v>
      </c>
      <c r="B2837" s="2" t="s">
        <v>5931</v>
      </c>
      <c r="C2837" s="2" t="s">
        <v>15948</v>
      </c>
    </row>
    <row r="2838" spans="1:3">
      <c r="A2838" s="2" t="s">
        <v>5932</v>
      </c>
      <c r="B2838" s="2" t="s">
        <v>5933</v>
      </c>
      <c r="C2838" s="2" t="s">
        <v>15949</v>
      </c>
    </row>
    <row r="2839" spans="1:3">
      <c r="A2839" s="2" t="s">
        <v>5934</v>
      </c>
      <c r="B2839" s="2" t="s">
        <v>5935</v>
      </c>
      <c r="C2839" s="2" t="s">
        <v>15950</v>
      </c>
    </row>
    <row r="2840" spans="1:3">
      <c r="A2840" s="2" t="s">
        <v>5936</v>
      </c>
      <c r="B2840" s="2" t="s">
        <v>5937</v>
      </c>
      <c r="C2840" s="2" t="s">
        <v>15951</v>
      </c>
    </row>
    <row r="2841" spans="1:3">
      <c r="A2841" s="2" t="s">
        <v>5938</v>
      </c>
      <c r="B2841" s="2" t="s">
        <v>5939</v>
      </c>
      <c r="C2841" s="2" t="s">
        <v>15952</v>
      </c>
    </row>
    <row r="2842" spans="1:3">
      <c r="A2842" s="2" t="s">
        <v>5940</v>
      </c>
      <c r="B2842" s="2" t="s">
        <v>5941</v>
      </c>
      <c r="C2842" s="2" t="s">
        <v>15953</v>
      </c>
    </row>
    <row r="2843" spans="1:3">
      <c r="A2843" s="2" t="s">
        <v>5929</v>
      </c>
      <c r="B2843" s="2" t="s">
        <v>15954</v>
      </c>
      <c r="C2843" s="2" t="s">
        <v>15955</v>
      </c>
    </row>
    <row r="2844" spans="1:3">
      <c r="A2844" s="2" t="s">
        <v>5942</v>
      </c>
      <c r="B2844" s="2" t="s">
        <v>5943</v>
      </c>
      <c r="C2844" s="2" t="s">
        <v>15956</v>
      </c>
    </row>
    <row r="2845" spans="1:3">
      <c r="A2845" s="2" t="s">
        <v>5944</v>
      </c>
      <c r="B2845" s="2" t="s">
        <v>5945</v>
      </c>
      <c r="C2845" s="2" t="s">
        <v>15957</v>
      </c>
    </row>
    <row r="2846" spans="1:3">
      <c r="A2846" s="2" t="s">
        <v>5946</v>
      </c>
      <c r="B2846" s="2" t="s">
        <v>5947</v>
      </c>
      <c r="C2846" s="2" t="s">
        <v>15958</v>
      </c>
    </row>
    <row r="2847" spans="1:3">
      <c r="A2847" s="2" t="s">
        <v>5948</v>
      </c>
      <c r="B2847" s="2" t="s">
        <v>5949</v>
      </c>
      <c r="C2847" s="2" t="s">
        <v>15959</v>
      </c>
    </row>
    <row r="2848" spans="1:3">
      <c r="A2848" s="2" t="s">
        <v>5950</v>
      </c>
      <c r="B2848" s="2" t="s">
        <v>5951</v>
      </c>
      <c r="C2848" s="2" t="s">
        <v>15960</v>
      </c>
    </row>
    <row r="2849" spans="1:3">
      <c r="A2849" s="2" t="s">
        <v>5952</v>
      </c>
      <c r="B2849" s="2" t="s">
        <v>5953</v>
      </c>
      <c r="C2849" s="2" t="s">
        <v>15961</v>
      </c>
    </row>
    <row r="2850" spans="1:3">
      <c r="A2850" s="2" t="s">
        <v>5954</v>
      </c>
      <c r="B2850" s="2" t="s">
        <v>2013</v>
      </c>
      <c r="C2850" s="2" t="s">
        <v>15962</v>
      </c>
    </row>
    <row r="2851" spans="1:3">
      <c r="A2851" s="2" t="s">
        <v>5955</v>
      </c>
      <c r="B2851" s="2" t="s">
        <v>5956</v>
      </c>
      <c r="C2851" s="2" t="s">
        <v>15963</v>
      </c>
    </row>
    <row r="2852" spans="1:3">
      <c r="A2852" s="2" t="s">
        <v>15964</v>
      </c>
      <c r="B2852" s="2" t="s">
        <v>15965</v>
      </c>
      <c r="C2852" s="2" t="s">
        <v>15966</v>
      </c>
    </row>
    <row r="2853" spans="1:3">
      <c r="A2853" s="2" t="s">
        <v>15964</v>
      </c>
      <c r="B2853" s="2" t="s">
        <v>15967</v>
      </c>
      <c r="C2853" s="2" t="s">
        <v>15968</v>
      </c>
    </row>
    <row r="2854" spans="1:3">
      <c r="A2854" s="2" t="s">
        <v>15964</v>
      </c>
      <c r="B2854" s="2" t="s">
        <v>15969</v>
      </c>
      <c r="C2854" s="2" t="s">
        <v>15970</v>
      </c>
    </row>
    <row r="2855" spans="1:3">
      <c r="A2855" s="2" t="s">
        <v>15971</v>
      </c>
      <c r="B2855" s="2" t="s">
        <v>5957</v>
      </c>
      <c r="C2855" s="2" t="s">
        <v>15972</v>
      </c>
    </row>
    <row r="2856" spans="1:3">
      <c r="A2856" s="2" t="s">
        <v>15971</v>
      </c>
      <c r="B2856" s="2" t="s">
        <v>5958</v>
      </c>
      <c r="C2856" s="2" t="s">
        <v>15973</v>
      </c>
    </row>
    <row r="2857" spans="1:3">
      <c r="A2857" s="2" t="s">
        <v>15971</v>
      </c>
      <c r="B2857" s="2" t="s">
        <v>5959</v>
      </c>
      <c r="C2857" s="2" t="s">
        <v>15974</v>
      </c>
    </row>
    <row r="2858" spans="1:3">
      <c r="A2858" s="2" t="s">
        <v>15975</v>
      </c>
      <c r="B2858" s="2" t="s">
        <v>5960</v>
      </c>
      <c r="C2858" s="2" t="s">
        <v>15976</v>
      </c>
    </row>
    <row r="2859" spans="1:3">
      <c r="A2859" s="2" t="s">
        <v>15975</v>
      </c>
      <c r="B2859" s="2" t="s">
        <v>5961</v>
      </c>
      <c r="C2859" s="2" t="s">
        <v>15977</v>
      </c>
    </row>
    <row r="2860" spans="1:3">
      <c r="A2860" s="2" t="s">
        <v>15975</v>
      </c>
      <c r="B2860" s="2" t="s">
        <v>5962</v>
      </c>
      <c r="C2860" s="2" t="s">
        <v>15978</v>
      </c>
    </row>
    <row r="2861" spans="1:3">
      <c r="A2861" s="2" t="s">
        <v>15979</v>
      </c>
      <c r="B2861" s="2" t="s">
        <v>5963</v>
      </c>
      <c r="C2861" s="2" t="s">
        <v>15980</v>
      </c>
    </row>
    <row r="2862" spans="1:3">
      <c r="A2862" s="2" t="s">
        <v>15979</v>
      </c>
      <c r="B2862" s="2" t="s">
        <v>5964</v>
      </c>
      <c r="C2862" s="2" t="s">
        <v>15981</v>
      </c>
    </row>
    <row r="2863" spans="1:3">
      <c r="A2863" s="2" t="s">
        <v>15979</v>
      </c>
      <c r="B2863" s="2" t="s">
        <v>5965</v>
      </c>
      <c r="C2863" s="2" t="s">
        <v>15982</v>
      </c>
    </row>
    <row r="2864" spans="1:3">
      <c r="A2864" s="2" t="s">
        <v>15983</v>
      </c>
      <c r="B2864" s="2" t="s">
        <v>5966</v>
      </c>
      <c r="C2864" s="2" t="s">
        <v>15984</v>
      </c>
    </row>
    <row r="2865" spans="1:3">
      <c r="A2865" s="2" t="s">
        <v>15983</v>
      </c>
      <c r="B2865" s="2" t="s">
        <v>5967</v>
      </c>
      <c r="C2865" s="2" t="s">
        <v>15985</v>
      </c>
    </row>
    <row r="2866" spans="1:3">
      <c r="A2866" s="2" t="s">
        <v>15983</v>
      </c>
      <c r="B2866" s="2" t="s">
        <v>5968</v>
      </c>
      <c r="C2866" s="2" t="s">
        <v>15986</v>
      </c>
    </row>
    <row r="2867" spans="1:3">
      <c r="A2867" s="2" t="s">
        <v>15987</v>
      </c>
      <c r="B2867" s="2" t="s">
        <v>5993</v>
      </c>
      <c r="C2867" s="2" t="s">
        <v>15988</v>
      </c>
    </row>
    <row r="2868" spans="1:3">
      <c r="A2868" s="2" t="s">
        <v>15987</v>
      </c>
      <c r="B2868" s="2" t="s">
        <v>5994</v>
      </c>
      <c r="C2868" s="2" t="s">
        <v>15989</v>
      </c>
    </row>
    <row r="2869" spans="1:3">
      <c r="A2869" s="2" t="s">
        <v>15987</v>
      </c>
      <c r="B2869" s="2" t="s">
        <v>5995</v>
      </c>
      <c r="C2869" s="2" t="s">
        <v>15990</v>
      </c>
    </row>
    <row r="2870" spans="1:3">
      <c r="A2870" s="2" t="s">
        <v>15991</v>
      </c>
      <c r="B2870" s="2" t="s">
        <v>5996</v>
      </c>
      <c r="C2870" s="2" t="s">
        <v>15992</v>
      </c>
    </row>
    <row r="2871" spans="1:3">
      <c r="A2871" s="2" t="s">
        <v>15991</v>
      </c>
      <c r="B2871" s="2" t="s">
        <v>5997</v>
      </c>
      <c r="C2871" s="2" t="s">
        <v>15993</v>
      </c>
    </row>
    <row r="2872" spans="1:3">
      <c r="A2872" s="2" t="s">
        <v>15991</v>
      </c>
      <c r="B2872" s="2" t="s">
        <v>5998</v>
      </c>
      <c r="C2872" s="2" t="s">
        <v>15994</v>
      </c>
    </row>
    <row r="2873" spans="1:3">
      <c r="A2873" s="2" t="s">
        <v>15995</v>
      </c>
      <c r="B2873" s="2" t="s">
        <v>15996</v>
      </c>
      <c r="C2873" s="2" t="s">
        <v>15997</v>
      </c>
    </row>
    <row r="2874" spans="1:3">
      <c r="A2874" s="2" t="s">
        <v>15995</v>
      </c>
      <c r="B2874" s="2" t="s">
        <v>15998</v>
      </c>
      <c r="C2874" s="2" t="s">
        <v>15999</v>
      </c>
    </row>
    <row r="2875" spans="1:3">
      <c r="A2875" s="2" t="s">
        <v>15995</v>
      </c>
      <c r="B2875" s="2" t="s">
        <v>16000</v>
      </c>
      <c r="C2875" s="2" t="s">
        <v>16001</v>
      </c>
    </row>
    <row r="2876" spans="1:3">
      <c r="A2876" s="2" t="s">
        <v>16002</v>
      </c>
      <c r="B2876" s="2" t="s">
        <v>5969</v>
      </c>
      <c r="C2876" s="2" t="s">
        <v>16003</v>
      </c>
    </row>
    <row r="2877" spans="1:3">
      <c r="A2877" s="2" t="s">
        <v>16002</v>
      </c>
      <c r="B2877" s="2" t="s">
        <v>5970</v>
      </c>
      <c r="C2877" s="2" t="s">
        <v>16004</v>
      </c>
    </row>
    <row r="2878" spans="1:3">
      <c r="A2878" s="2" t="s">
        <v>16002</v>
      </c>
      <c r="B2878" s="2" t="s">
        <v>5971</v>
      </c>
      <c r="C2878" s="2" t="s">
        <v>16005</v>
      </c>
    </row>
    <row r="2879" spans="1:3">
      <c r="A2879" s="2" t="s">
        <v>16006</v>
      </c>
      <c r="B2879" s="2" t="s">
        <v>5972</v>
      </c>
      <c r="C2879" s="2" t="s">
        <v>16007</v>
      </c>
    </row>
    <row r="2880" spans="1:3">
      <c r="A2880" s="2" t="s">
        <v>16006</v>
      </c>
      <c r="B2880" s="2" t="s">
        <v>5973</v>
      </c>
      <c r="C2880" s="2" t="s">
        <v>16008</v>
      </c>
    </row>
    <row r="2881" spans="1:3">
      <c r="A2881" s="2" t="s">
        <v>16006</v>
      </c>
      <c r="B2881" s="2" t="s">
        <v>5974</v>
      </c>
      <c r="C2881" s="2" t="s">
        <v>16009</v>
      </c>
    </row>
    <row r="2882" spans="1:3">
      <c r="A2882" s="2" t="s">
        <v>16010</v>
      </c>
      <c r="B2882" s="2" t="s">
        <v>5975</v>
      </c>
      <c r="C2882" s="2" t="s">
        <v>16011</v>
      </c>
    </row>
    <row r="2883" spans="1:3">
      <c r="A2883" s="2" t="s">
        <v>16010</v>
      </c>
      <c r="B2883" s="2" t="s">
        <v>5976</v>
      </c>
      <c r="C2883" s="2" t="s">
        <v>16012</v>
      </c>
    </row>
    <row r="2884" spans="1:3">
      <c r="A2884" s="2" t="s">
        <v>16010</v>
      </c>
      <c r="B2884" s="2" t="s">
        <v>5977</v>
      </c>
      <c r="C2884" s="2" t="s">
        <v>16013</v>
      </c>
    </row>
    <row r="2885" spans="1:3">
      <c r="A2885" s="2" t="s">
        <v>16014</v>
      </c>
      <c r="B2885" s="2" t="s">
        <v>5978</v>
      </c>
      <c r="C2885" s="2" t="s">
        <v>16015</v>
      </c>
    </row>
    <row r="2886" spans="1:3">
      <c r="A2886" s="2" t="s">
        <v>16014</v>
      </c>
      <c r="B2886" s="2" t="s">
        <v>5979</v>
      </c>
      <c r="C2886" s="2" t="s">
        <v>16016</v>
      </c>
    </row>
    <row r="2887" spans="1:3">
      <c r="A2887" s="2" t="s">
        <v>16014</v>
      </c>
      <c r="B2887" s="2" t="s">
        <v>5980</v>
      </c>
      <c r="C2887" s="2" t="s">
        <v>16017</v>
      </c>
    </row>
    <row r="2888" spans="1:3">
      <c r="A2888" s="2" t="s">
        <v>16018</v>
      </c>
      <c r="B2888" s="2" t="s">
        <v>5981</v>
      </c>
      <c r="C2888" s="2" t="s">
        <v>16019</v>
      </c>
    </row>
    <row r="2889" spans="1:3">
      <c r="A2889" s="2" t="s">
        <v>16018</v>
      </c>
      <c r="B2889" s="2" t="s">
        <v>5982</v>
      </c>
      <c r="C2889" s="2" t="s">
        <v>16020</v>
      </c>
    </row>
    <row r="2890" spans="1:3">
      <c r="A2890" s="2" t="s">
        <v>16018</v>
      </c>
      <c r="B2890" s="2" t="s">
        <v>5983</v>
      </c>
      <c r="C2890" s="2" t="s">
        <v>16021</v>
      </c>
    </row>
    <row r="2891" spans="1:3">
      <c r="A2891" s="2" t="s">
        <v>16022</v>
      </c>
      <c r="B2891" s="2" t="s">
        <v>5984</v>
      </c>
      <c r="C2891" s="2" t="s">
        <v>16023</v>
      </c>
    </row>
    <row r="2892" spans="1:3">
      <c r="A2892" s="2" t="s">
        <v>16022</v>
      </c>
      <c r="B2892" s="2" t="s">
        <v>5985</v>
      </c>
      <c r="C2892" s="2" t="s">
        <v>16024</v>
      </c>
    </row>
    <row r="2893" spans="1:3">
      <c r="A2893" s="2" t="s">
        <v>16022</v>
      </c>
      <c r="B2893" s="2" t="s">
        <v>5986</v>
      </c>
      <c r="C2893" s="2" t="s">
        <v>16025</v>
      </c>
    </row>
    <row r="2894" spans="1:3">
      <c r="A2894" s="2" t="s">
        <v>16026</v>
      </c>
      <c r="B2894" s="2" t="s">
        <v>5990</v>
      </c>
      <c r="C2894" s="2" t="s">
        <v>16027</v>
      </c>
    </row>
    <row r="2895" spans="1:3">
      <c r="A2895" s="2" t="s">
        <v>16026</v>
      </c>
      <c r="B2895" s="2" t="s">
        <v>5991</v>
      </c>
      <c r="C2895" s="2" t="s">
        <v>16028</v>
      </c>
    </row>
    <row r="2896" spans="1:3">
      <c r="A2896" s="2" t="s">
        <v>16026</v>
      </c>
      <c r="B2896" s="2" t="s">
        <v>5992</v>
      </c>
      <c r="C2896" s="2" t="s">
        <v>16029</v>
      </c>
    </row>
    <row r="2897" spans="1:3">
      <c r="A2897" s="2" t="s">
        <v>16030</v>
      </c>
      <c r="B2897" s="2" t="s">
        <v>16031</v>
      </c>
      <c r="C2897" s="2" t="s">
        <v>16032</v>
      </c>
    </row>
    <row r="2898" spans="1:3">
      <c r="A2898" s="2" t="s">
        <v>16030</v>
      </c>
      <c r="B2898" s="2" t="s">
        <v>16033</v>
      </c>
      <c r="C2898" s="2" t="s">
        <v>16034</v>
      </c>
    </row>
    <row r="2899" spans="1:3">
      <c r="A2899" s="2" t="s">
        <v>16030</v>
      </c>
      <c r="B2899" s="2" t="s">
        <v>16035</v>
      </c>
      <c r="C2899" s="2" t="s">
        <v>16036</v>
      </c>
    </row>
    <row r="2900" spans="1:3">
      <c r="A2900" s="2" t="s">
        <v>16037</v>
      </c>
      <c r="B2900" s="2" t="s">
        <v>5987</v>
      </c>
      <c r="C2900" s="2" t="s">
        <v>16038</v>
      </c>
    </row>
    <row r="2901" spans="1:3">
      <c r="A2901" s="2" t="s">
        <v>16037</v>
      </c>
      <c r="B2901" s="2" t="s">
        <v>5988</v>
      </c>
      <c r="C2901" s="2" t="s">
        <v>16039</v>
      </c>
    </row>
    <row r="2902" spans="1:3">
      <c r="A2902" s="2" t="s">
        <v>16037</v>
      </c>
      <c r="B2902" s="2" t="s">
        <v>5989</v>
      </c>
      <c r="C2902" s="2" t="s">
        <v>16040</v>
      </c>
    </row>
    <row r="2903" spans="1:3">
      <c r="A2903" s="2" t="s">
        <v>16041</v>
      </c>
      <c r="B2903" s="2" t="s">
        <v>6000</v>
      </c>
      <c r="C2903" s="2" t="s">
        <v>16042</v>
      </c>
    </row>
    <row r="2904" spans="1:3">
      <c r="A2904" s="2" t="s">
        <v>16041</v>
      </c>
      <c r="B2904" s="2" t="s">
        <v>6000</v>
      </c>
      <c r="C2904" s="2" t="s">
        <v>16042</v>
      </c>
    </row>
    <row r="2905" spans="1:3">
      <c r="A2905" s="2" t="s">
        <v>16041</v>
      </c>
      <c r="B2905" s="2" t="s">
        <v>6000</v>
      </c>
      <c r="C2905" s="2" t="s">
        <v>16042</v>
      </c>
    </row>
    <row r="2906" spans="1:3">
      <c r="A2906" s="2" t="s">
        <v>16043</v>
      </c>
      <c r="B2906" s="2" t="s">
        <v>5999</v>
      </c>
      <c r="C2906" s="2" t="s">
        <v>16044</v>
      </c>
    </row>
    <row r="2907" spans="1:3">
      <c r="A2907" s="2" t="s">
        <v>16043</v>
      </c>
      <c r="B2907" s="2" t="s">
        <v>5999</v>
      </c>
      <c r="C2907" s="2" t="s">
        <v>16044</v>
      </c>
    </row>
    <row r="2908" spans="1:3">
      <c r="A2908" s="2" t="s">
        <v>16043</v>
      </c>
      <c r="B2908" s="2" t="s">
        <v>5999</v>
      </c>
      <c r="C2908" s="2" t="s">
        <v>16044</v>
      </c>
    </row>
    <row r="2909" spans="1:3">
      <c r="A2909" s="2" t="s">
        <v>16045</v>
      </c>
      <c r="B2909" s="2" t="s">
        <v>6001</v>
      </c>
      <c r="C2909" s="2" t="s">
        <v>16046</v>
      </c>
    </row>
    <row r="2910" spans="1:3">
      <c r="A2910" s="2" t="s">
        <v>16045</v>
      </c>
      <c r="B2910" s="2" t="s">
        <v>6002</v>
      </c>
      <c r="C2910" s="2" t="s">
        <v>16047</v>
      </c>
    </row>
    <row r="2911" spans="1:3">
      <c r="A2911" s="2" t="s">
        <v>16045</v>
      </c>
      <c r="B2911" s="2" t="s">
        <v>6001</v>
      </c>
      <c r="C2911" s="2" t="s">
        <v>16046</v>
      </c>
    </row>
    <row r="2912" spans="1:3">
      <c r="A2912" s="2" t="s">
        <v>6003</v>
      </c>
      <c r="B2912" s="2" t="s">
        <v>6004</v>
      </c>
      <c r="C2912" s="2" t="s">
        <v>16048</v>
      </c>
    </row>
    <row r="2913" spans="1:3">
      <c r="A2913" s="2" t="s">
        <v>6005</v>
      </c>
      <c r="B2913" s="2" t="s">
        <v>6006</v>
      </c>
      <c r="C2913" s="2" t="s">
        <v>16049</v>
      </c>
    </row>
    <row r="2914" spans="1:3">
      <c r="A2914" s="2" t="s">
        <v>6007</v>
      </c>
      <c r="B2914" s="2" t="s">
        <v>6008</v>
      </c>
      <c r="C2914" s="2" t="s">
        <v>16050</v>
      </c>
    </row>
    <row r="2915" spans="1:3">
      <c r="A2915" s="2" t="s">
        <v>6009</v>
      </c>
      <c r="B2915" s="2" t="s">
        <v>6010</v>
      </c>
      <c r="C2915" s="2" t="s">
        <v>16051</v>
      </c>
    </row>
    <row r="2916" spans="1:3">
      <c r="A2916" s="2" t="s">
        <v>6011</v>
      </c>
      <c r="B2916" s="2" t="s">
        <v>6012</v>
      </c>
      <c r="C2916" s="2" t="s">
        <v>16052</v>
      </c>
    </row>
    <row r="2917" spans="1:3">
      <c r="A2917" s="2" t="s">
        <v>6013</v>
      </c>
      <c r="B2917" s="2" t="s">
        <v>6014</v>
      </c>
      <c r="C2917" s="2" t="s">
        <v>16053</v>
      </c>
    </row>
    <row r="2918" spans="1:3">
      <c r="A2918" s="2" t="s">
        <v>6015</v>
      </c>
      <c r="B2918" s="2" t="s">
        <v>6016</v>
      </c>
      <c r="C2918" s="2" t="s">
        <v>16054</v>
      </c>
    </row>
    <row r="2919" spans="1:3">
      <c r="A2919" s="2" t="s">
        <v>6017</v>
      </c>
      <c r="B2919" s="2" t="s">
        <v>6018</v>
      </c>
      <c r="C2919" s="2" t="s">
        <v>16055</v>
      </c>
    </row>
    <row r="2920" spans="1:3">
      <c r="A2920" s="2" t="s">
        <v>6019</v>
      </c>
      <c r="B2920" s="2" t="s">
        <v>6020</v>
      </c>
      <c r="C2920" s="2" t="s">
        <v>16056</v>
      </c>
    </row>
    <row r="2921" spans="1:3">
      <c r="A2921" s="2" t="s">
        <v>6021</v>
      </c>
      <c r="B2921" s="2" t="s">
        <v>6022</v>
      </c>
      <c r="C2921" s="2" t="s">
        <v>16057</v>
      </c>
    </row>
    <row r="2922" spans="1:3">
      <c r="A2922" s="2" t="s">
        <v>6023</v>
      </c>
      <c r="B2922" s="2" t="s">
        <v>6024</v>
      </c>
      <c r="C2922" s="2" t="s">
        <v>16058</v>
      </c>
    </row>
    <row r="2923" spans="1:3">
      <c r="A2923" s="2" t="s">
        <v>6025</v>
      </c>
      <c r="B2923" s="2" t="s">
        <v>6026</v>
      </c>
      <c r="C2923" s="2" t="s">
        <v>16059</v>
      </c>
    </row>
    <row r="2924" spans="1:3">
      <c r="A2924" s="2" t="s">
        <v>6027</v>
      </c>
      <c r="B2924" s="2" t="s">
        <v>6028</v>
      </c>
      <c r="C2924" s="2" t="s">
        <v>16060</v>
      </c>
    </row>
    <row r="2925" spans="1:3">
      <c r="A2925" s="2" t="s">
        <v>6029</v>
      </c>
      <c r="B2925" s="2" t="s">
        <v>6004</v>
      </c>
      <c r="C2925" s="2" t="s">
        <v>16048</v>
      </c>
    </row>
    <row r="2926" spans="1:3">
      <c r="A2926" s="2" t="s">
        <v>6030</v>
      </c>
      <c r="B2926" s="2" t="s">
        <v>6031</v>
      </c>
      <c r="C2926" s="2" t="s">
        <v>16061</v>
      </c>
    </row>
    <row r="2927" spans="1:3">
      <c r="A2927" s="2" t="s">
        <v>6032</v>
      </c>
      <c r="B2927" s="2" t="s">
        <v>6033</v>
      </c>
      <c r="C2927" s="2" t="s">
        <v>16062</v>
      </c>
    </row>
    <row r="2928" spans="1:3">
      <c r="A2928" s="2" t="s">
        <v>6034</v>
      </c>
      <c r="B2928" s="2" t="s">
        <v>6035</v>
      </c>
      <c r="C2928" s="2" t="s">
        <v>16063</v>
      </c>
    </row>
    <row r="2929" spans="1:3">
      <c r="A2929" s="2" t="s">
        <v>6036</v>
      </c>
      <c r="B2929" s="2" t="s">
        <v>6037</v>
      </c>
      <c r="C2929" s="2" t="s">
        <v>16064</v>
      </c>
    </row>
    <row r="2930" spans="1:3">
      <c r="A2930" s="2" t="s">
        <v>6038</v>
      </c>
      <c r="B2930" s="2" t="s">
        <v>6040</v>
      </c>
      <c r="C2930" s="2" t="s">
        <v>16065</v>
      </c>
    </row>
    <row r="2931" spans="1:3">
      <c r="A2931" s="2" t="s">
        <v>6038</v>
      </c>
      <c r="B2931" s="2" t="s">
        <v>6039</v>
      </c>
      <c r="C2931" s="2" t="s">
        <v>16066</v>
      </c>
    </row>
    <row r="2932" spans="1:3">
      <c r="A2932" s="2" t="s">
        <v>6041</v>
      </c>
      <c r="B2932" s="2" t="s">
        <v>6042</v>
      </c>
      <c r="C2932" s="2" t="s">
        <v>16067</v>
      </c>
    </row>
    <row r="2933" spans="1:3">
      <c r="A2933" s="2" t="s">
        <v>6041</v>
      </c>
      <c r="B2933" s="2" t="s">
        <v>6043</v>
      </c>
      <c r="C2933" s="2" t="s">
        <v>16068</v>
      </c>
    </row>
    <row r="2934" spans="1:3">
      <c r="A2934" s="2" t="s">
        <v>6044</v>
      </c>
      <c r="B2934" s="2" t="s">
        <v>6045</v>
      </c>
      <c r="C2934" s="2" t="s">
        <v>16069</v>
      </c>
    </row>
    <row r="2935" spans="1:3">
      <c r="A2935" s="2" t="s">
        <v>6044</v>
      </c>
      <c r="B2935" s="2" t="s">
        <v>6046</v>
      </c>
      <c r="C2935" s="2" t="s">
        <v>16070</v>
      </c>
    </row>
    <row r="2936" spans="1:3">
      <c r="A2936" s="2" t="s">
        <v>6047</v>
      </c>
      <c r="B2936" s="2" t="s">
        <v>6048</v>
      </c>
      <c r="C2936" s="2" t="s">
        <v>16071</v>
      </c>
    </row>
    <row r="2937" spans="1:3">
      <c r="A2937" s="2" t="s">
        <v>6047</v>
      </c>
      <c r="B2937" s="2" t="s">
        <v>6049</v>
      </c>
      <c r="C2937" s="2" t="s">
        <v>16072</v>
      </c>
    </row>
    <row r="2938" spans="1:3">
      <c r="A2938" s="2" t="s">
        <v>6050</v>
      </c>
      <c r="B2938" s="2" t="s">
        <v>6051</v>
      </c>
      <c r="C2938" s="2" t="s">
        <v>16073</v>
      </c>
    </row>
    <row r="2939" spans="1:3">
      <c r="A2939" s="2" t="s">
        <v>6050</v>
      </c>
      <c r="B2939" s="2" t="s">
        <v>6052</v>
      </c>
      <c r="C2939" s="2" t="s">
        <v>16074</v>
      </c>
    </row>
    <row r="2940" spans="1:3">
      <c r="A2940" s="2" t="s">
        <v>6053</v>
      </c>
      <c r="B2940" s="2" t="s">
        <v>6054</v>
      </c>
      <c r="C2940" s="2" t="s">
        <v>16075</v>
      </c>
    </row>
    <row r="2941" spans="1:3">
      <c r="A2941" s="2" t="s">
        <v>6053</v>
      </c>
      <c r="B2941" s="2" t="s">
        <v>6055</v>
      </c>
      <c r="C2941" s="2" t="s">
        <v>16076</v>
      </c>
    </row>
    <row r="2942" spans="1:3">
      <c r="A2942" s="2" t="s">
        <v>6056</v>
      </c>
      <c r="B2942" s="2" t="s">
        <v>6057</v>
      </c>
      <c r="C2942" s="2" t="s">
        <v>16077</v>
      </c>
    </row>
    <row r="2943" spans="1:3">
      <c r="A2943" s="2" t="s">
        <v>6056</v>
      </c>
      <c r="B2943" s="2" t="s">
        <v>6058</v>
      </c>
      <c r="C2943" s="2" t="s">
        <v>16078</v>
      </c>
    </row>
    <row r="2944" spans="1:3">
      <c r="A2944" s="2" t="s">
        <v>6059</v>
      </c>
      <c r="B2944" s="2" t="s">
        <v>6060</v>
      </c>
      <c r="C2944" s="2" t="s">
        <v>16079</v>
      </c>
    </row>
    <row r="2945" spans="1:3">
      <c r="A2945" s="2" t="s">
        <v>6059</v>
      </c>
      <c r="B2945" s="2" t="s">
        <v>6061</v>
      </c>
      <c r="C2945" s="2" t="s">
        <v>16080</v>
      </c>
    </row>
    <row r="2946" spans="1:3">
      <c r="A2946" s="2" t="s">
        <v>6062</v>
      </c>
      <c r="B2946" s="2" t="s">
        <v>6063</v>
      </c>
      <c r="C2946" s="2" t="s">
        <v>16081</v>
      </c>
    </row>
    <row r="2947" spans="1:3">
      <c r="A2947" s="2" t="s">
        <v>6064</v>
      </c>
      <c r="B2947" s="2" t="s">
        <v>6065</v>
      </c>
      <c r="C2947" s="2" t="s">
        <v>16082</v>
      </c>
    </row>
    <row r="2948" spans="1:3">
      <c r="A2948" s="2" t="s">
        <v>6066</v>
      </c>
      <c r="B2948" s="2" t="s">
        <v>6067</v>
      </c>
      <c r="C2948" s="2" t="s">
        <v>16083</v>
      </c>
    </row>
    <row r="2949" spans="1:3">
      <c r="A2949" s="2" t="s">
        <v>6068</v>
      </c>
      <c r="B2949" s="2" t="s">
        <v>6069</v>
      </c>
      <c r="C2949" s="2" t="s">
        <v>16084</v>
      </c>
    </row>
    <row r="2950" spans="1:3">
      <c r="A2950" s="2" t="s">
        <v>6070</v>
      </c>
      <c r="B2950" s="2" t="s">
        <v>6071</v>
      </c>
      <c r="C2950" s="2" t="s">
        <v>16085</v>
      </c>
    </row>
    <row r="2951" spans="1:3">
      <c r="A2951" s="2" t="s">
        <v>6072</v>
      </c>
      <c r="B2951" s="2" t="s">
        <v>6073</v>
      </c>
      <c r="C2951" s="2" t="s">
        <v>16086</v>
      </c>
    </row>
    <row r="2952" spans="1:3">
      <c r="A2952" s="2" t="s">
        <v>6074</v>
      </c>
      <c r="B2952" s="2" t="s">
        <v>6075</v>
      </c>
      <c r="C2952" s="2" t="s">
        <v>16087</v>
      </c>
    </row>
    <row r="2953" spans="1:3">
      <c r="A2953" s="2" t="s">
        <v>6076</v>
      </c>
      <c r="B2953" s="2" t="s">
        <v>6077</v>
      </c>
      <c r="C2953" s="2" t="s">
        <v>16088</v>
      </c>
    </row>
    <row r="2954" spans="1:3">
      <c r="A2954" s="2" t="s">
        <v>6078</v>
      </c>
      <c r="B2954" s="2" t="s">
        <v>6079</v>
      </c>
      <c r="C2954" s="2" t="s">
        <v>16089</v>
      </c>
    </row>
    <row r="2955" spans="1:3">
      <c r="A2955" s="2" t="s">
        <v>6080</v>
      </c>
      <c r="B2955" s="2" t="s">
        <v>6081</v>
      </c>
      <c r="C2955" s="2" t="s">
        <v>16090</v>
      </c>
    </row>
    <row r="2956" spans="1:3">
      <c r="A2956" s="2" t="s">
        <v>6082</v>
      </c>
      <c r="B2956" s="2" t="s">
        <v>6083</v>
      </c>
      <c r="C2956" s="2" t="s">
        <v>16091</v>
      </c>
    </row>
    <row r="2957" spans="1:3">
      <c r="A2957" s="2" t="s">
        <v>6084</v>
      </c>
      <c r="B2957" s="2" t="s">
        <v>6085</v>
      </c>
      <c r="C2957" s="2" t="s">
        <v>16092</v>
      </c>
    </row>
    <row r="2958" spans="1:3">
      <c r="A2958" s="2" t="s">
        <v>6086</v>
      </c>
      <c r="B2958" s="2" t="s">
        <v>6087</v>
      </c>
      <c r="C2958" s="2" t="s">
        <v>16093</v>
      </c>
    </row>
    <row r="2959" spans="1:3">
      <c r="A2959" s="2" t="s">
        <v>6088</v>
      </c>
      <c r="B2959" s="2" t="s">
        <v>6089</v>
      </c>
      <c r="C2959" s="2" t="s">
        <v>16094</v>
      </c>
    </row>
    <row r="2960" spans="1:3">
      <c r="A2960" s="2" t="s">
        <v>6090</v>
      </c>
      <c r="B2960" s="2" t="s">
        <v>6091</v>
      </c>
      <c r="C2960" s="2" t="s">
        <v>16095</v>
      </c>
    </row>
    <row r="2961" spans="1:3">
      <c r="A2961" s="2" t="s">
        <v>6092</v>
      </c>
      <c r="B2961" s="2" t="s">
        <v>6093</v>
      </c>
      <c r="C2961" s="2" t="s">
        <v>16096</v>
      </c>
    </row>
    <row r="2962" spans="1:3">
      <c r="A2962" s="2" t="s">
        <v>6094</v>
      </c>
      <c r="B2962" s="2" t="s">
        <v>6095</v>
      </c>
      <c r="C2962" s="2" t="s">
        <v>16097</v>
      </c>
    </row>
    <row r="2963" spans="1:3">
      <c r="A2963" s="2" t="s">
        <v>6096</v>
      </c>
      <c r="B2963" s="2" t="s">
        <v>6097</v>
      </c>
      <c r="C2963" s="2" t="s">
        <v>16098</v>
      </c>
    </row>
    <row r="2964" spans="1:3">
      <c r="A2964" s="2" t="s">
        <v>6098</v>
      </c>
      <c r="B2964" s="2" t="s">
        <v>6099</v>
      </c>
      <c r="C2964" s="2" t="s">
        <v>16099</v>
      </c>
    </row>
    <row r="2965" spans="1:3">
      <c r="A2965" s="2" t="s">
        <v>6100</v>
      </c>
      <c r="B2965" s="2" t="s">
        <v>6101</v>
      </c>
      <c r="C2965" s="2" t="s">
        <v>16100</v>
      </c>
    </row>
    <row r="2966" spans="1:3">
      <c r="A2966" s="2" t="s">
        <v>6102</v>
      </c>
      <c r="B2966" s="2" t="s">
        <v>6103</v>
      </c>
      <c r="C2966" s="2" t="s">
        <v>16101</v>
      </c>
    </row>
    <row r="2967" spans="1:3">
      <c r="A2967" s="2" t="s">
        <v>6104</v>
      </c>
      <c r="B2967" s="2" t="s">
        <v>6105</v>
      </c>
      <c r="C2967" s="2" t="s">
        <v>16102</v>
      </c>
    </row>
    <row r="2968" spans="1:3">
      <c r="A2968" s="2" t="s">
        <v>6104</v>
      </c>
      <c r="B2968" s="2" t="s">
        <v>6106</v>
      </c>
      <c r="C2968" s="2" t="s">
        <v>16103</v>
      </c>
    </row>
    <row r="2969" spans="1:3">
      <c r="A2969" s="2" t="s">
        <v>6104</v>
      </c>
      <c r="B2969" s="2" t="s">
        <v>6107</v>
      </c>
      <c r="C2969" s="2" t="s">
        <v>16104</v>
      </c>
    </row>
    <row r="2970" spans="1:3">
      <c r="A2970" s="2" t="s">
        <v>6108</v>
      </c>
      <c r="B2970" s="2" t="s">
        <v>6109</v>
      </c>
      <c r="C2970" s="2" t="s">
        <v>16105</v>
      </c>
    </row>
    <row r="2971" spans="1:3">
      <c r="A2971" s="2" t="s">
        <v>6108</v>
      </c>
      <c r="B2971" s="2" t="s">
        <v>6110</v>
      </c>
      <c r="C2971" s="2" t="s">
        <v>16106</v>
      </c>
    </row>
    <row r="2972" spans="1:3">
      <c r="A2972" s="2" t="s">
        <v>6108</v>
      </c>
      <c r="B2972" s="2" t="s">
        <v>6111</v>
      </c>
      <c r="C2972" s="2" t="s">
        <v>16107</v>
      </c>
    </row>
    <row r="2973" spans="1:3">
      <c r="A2973" s="2" t="s">
        <v>6112</v>
      </c>
      <c r="B2973" s="2" t="s">
        <v>6113</v>
      </c>
      <c r="C2973" s="2" t="s">
        <v>16108</v>
      </c>
    </row>
    <row r="2974" spans="1:3">
      <c r="A2974" s="2" t="s">
        <v>6112</v>
      </c>
      <c r="B2974" s="2" t="s">
        <v>6113</v>
      </c>
      <c r="C2974" s="2" t="s">
        <v>16108</v>
      </c>
    </row>
    <row r="2975" spans="1:3">
      <c r="A2975" s="2" t="s">
        <v>6112</v>
      </c>
      <c r="B2975" s="2" t="s">
        <v>6114</v>
      </c>
      <c r="C2975" s="2" t="s">
        <v>16109</v>
      </c>
    </row>
    <row r="2976" spans="1:3">
      <c r="A2976" s="2" t="s">
        <v>6115</v>
      </c>
      <c r="B2976" s="2" t="s">
        <v>6116</v>
      </c>
      <c r="C2976" s="2" t="s">
        <v>16110</v>
      </c>
    </row>
    <row r="2977" spans="1:3">
      <c r="A2977" s="2" t="s">
        <v>6115</v>
      </c>
      <c r="B2977" s="2" t="s">
        <v>6117</v>
      </c>
      <c r="C2977" s="2" t="s">
        <v>16111</v>
      </c>
    </row>
    <row r="2978" spans="1:3">
      <c r="A2978" s="2" t="s">
        <v>6115</v>
      </c>
      <c r="B2978" s="2" t="s">
        <v>6118</v>
      </c>
      <c r="C2978" s="2" t="s">
        <v>16112</v>
      </c>
    </row>
    <row r="2979" spans="1:3">
      <c r="A2979" s="2" t="s">
        <v>6119</v>
      </c>
      <c r="B2979" s="2" t="s">
        <v>6120</v>
      </c>
      <c r="C2979" s="2" t="s">
        <v>16113</v>
      </c>
    </row>
    <row r="2980" spans="1:3">
      <c r="A2980" s="2" t="s">
        <v>6119</v>
      </c>
      <c r="B2980" s="2" t="s">
        <v>6121</v>
      </c>
      <c r="C2980" s="2" t="s">
        <v>16114</v>
      </c>
    </row>
    <row r="2981" spans="1:3">
      <c r="A2981" s="2" t="s">
        <v>6119</v>
      </c>
      <c r="B2981" s="2" t="s">
        <v>6122</v>
      </c>
      <c r="C2981" s="2" t="s">
        <v>16115</v>
      </c>
    </row>
    <row r="2982" spans="1:3">
      <c r="A2982" s="2" t="s">
        <v>6123</v>
      </c>
      <c r="B2982" s="2" t="s">
        <v>6124</v>
      </c>
      <c r="C2982" s="2" t="s">
        <v>16116</v>
      </c>
    </row>
    <row r="2983" spans="1:3">
      <c r="A2983" s="2" t="s">
        <v>6123</v>
      </c>
      <c r="B2983" s="2" t="s">
        <v>6125</v>
      </c>
      <c r="C2983" s="2" t="s">
        <v>16117</v>
      </c>
    </row>
    <row r="2984" spans="1:3">
      <c r="A2984" s="2" t="s">
        <v>6123</v>
      </c>
      <c r="B2984" s="2" t="s">
        <v>6126</v>
      </c>
      <c r="C2984" s="2" t="s">
        <v>16118</v>
      </c>
    </row>
    <row r="2985" spans="1:3">
      <c r="A2985" s="2" t="s">
        <v>6127</v>
      </c>
      <c r="B2985" s="2" t="s">
        <v>6128</v>
      </c>
      <c r="C2985" s="2" t="s">
        <v>16119</v>
      </c>
    </row>
    <row r="2986" spans="1:3">
      <c r="A2986" s="2" t="s">
        <v>6127</v>
      </c>
      <c r="B2986" s="2" t="s">
        <v>6129</v>
      </c>
      <c r="C2986" s="2" t="s">
        <v>16120</v>
      </c>
    </row>
    <row r="2987" spans="1:3">
      <c r="A2987" s="2" t="s">
        <v>6127</v>
      </c>
      <c r="B2987" s="2" t="s">
        <v>6130</v>
      </c>
      <c r="C2987" s="2" t="s">
        <v>16121</v>
      </c>
    </row>
    <row r="2988" spans="1:3">
      <c r="A2988" s="2" t="s">
        <v>6131</v>
      </c>
      <c r="B2988" s="2" t="s">
        <v>6132</v>
      </c>
      <c r="C2988" s="2" t="s">
        <v>16122</v>
      </c>
    </row>
    <row r="2989" spans="1:3">
      <c r="A2989" s="2" t="s">
        <v>6131</v>
      </c>
      <c r="B2989" s="2" t="s">
        <v>6133</v>
      </c>
      <c r="C2989" s="2" t="s">
        <v>16123</v>
      </c>
    </row>
    <row r="2990" spans="1:3">
      <c r="A2990" s="2" t="s">
        <v>6131</v>
      </c>
      <c r="B2990" s="2" t="s">
        <v>6134</v>
      </c>
      <c r="C2990" s="2" t="s">
        <v>16124</v>
      </c>
    </row>
    <row r="2991" spans="1:3">
      <c r="A2991" s="2" t="s">
        <v>6135</v>
      </c>
      <c r="B2991" s="2" t="s">
        <v>6136</v>
      </c>
      <c r="C2991" s="2" t="s">
        <v>16125</v>
      </c>
    </row>
    <row r="2992" spans="1:3">
      <c r="A2992" s="2" t="s">
        <v>6135</v>
      </c>
      <c r="B2992" s="2" t="s">
        <v>6137</v>
      </c>
      <c r="C2992" s="2" t="s">
        <v>16126</v>
      </c>
    </row>
    <row r="2993" spans="1:3">
      <c r="A2993" s="2" t="s">
        <v>6135</v>
      </c>
      <c r="B2993" s="2" t="s">
        <v>6138</v>
      </c>
      <c r="C2993" s="2" t="s">
        <v>16127</v>
      </c>
    </row>
    <row r="2994" spans="1:3">
      <c r="A2994" s="2" t="s">
        <v>6139</v>
      </c>
      <c r="B2994" s="2" t="s">
        <v>6140</v>
      </c>
      <c r="C2994" s="2" t="s">
        <v>16128</v>
      </c>
    </row>
    <row r="2995" spans="1:3">
      <c r="A2995" s="2" t="s">
        <v>6139</v>
      </c>
      <c r="B2995" s="2" t="s">
        <v>6141</v>
      </c>
      <c r="C2995" s="2" t="s">
        <v>16129</v>
      </c>
    </row>
    <row r="2996" spans="1:3">
      <c r="A2996" s="2" t="s">
        <v>6139</v>
      </c>
      <c r="B2996" s="2" t="s">
        <v>6142</v>
      </c>
      <c r="C2996" s="2" t="s">
        <v>16130</v>
      </c>
    </row>
    <row r="2997" spans="1:3">
      <c r="A2997" s="2" t="s">
        <v>6143</v>
      </c>
      <c r="B2997" s="2" t="s">
        <v>6144</v>
      </c>
      <c r="C2997" s="2" t="s">
        <v>16131</v>
      </c>
    </row>
    <row r="2998" spans="1:3">
      <c r="A2998" s="2" t="s">
        <v>6143</v>
      </c>
      <c r="B2998" s="2" t="s">
        <v>6145</v>
      </c>
      <c r="C2998" s="2" t="s">
        <v>16132</v>
      </c>
    </row>
    <row r="2999" spans="1:3">
      <c r="A2999" s="2" t="s">
        <v>6143</v>
      </c>
      <c r="B2999" s="2" t="s">
        <v>6146</v>
      </c>
      <c r="C2999" s="2" t="s">
        <v>16133</v>
      </c>
    </row>
    <row r="3000" spans="1:3">
      <c r="A3000" s="2" t="s">
        <v>6147</v>
      </c>
      <c r="B3000" s="2" t="s">
        <v>6148</v>
      </c>
      <c r="C3000" s="2" t="s">
        <v>16134</v>
      </c>
    </row>
    <row r="3001" spans="1:3">
      <c r="A3001" s="2" t="s">
        <v>6147</v>
      </c>
      <c r="B3001" s="2" t="s">
        <v>6149</v>
      </c>
      <c r="C3001" s="2" t="s">
        <v>16135</v>
      </c>
    </row>
    <row r="3002" spans="1:3">
      <c r="A3002" s="2" t="s">
        <v>6147</v>
      </c>
      <c r="B3002" s="2" t="s">
        <v>6150</v>
      </c>
      <c r="C3002" s="2" t="s">
        <v>16136</v>
      </c>
    </row>
    <row r="3003" spans="1:3">
      <c r="A3003" s="2" t="s">
        <v>6151</v>
      </c>
      <c r="B3003" s="2" t="s">
        <v>6152</v>
      </c>
      <c r="C3003" s="2" t="s">
        <v>16137</v>
      </c>
    </row>
    <row r="3004" spans="1:3">
      <c r="A3004" s="2" t="s">
        <v>6151</v>
      </c>
      <c r="B3004" s="2" t="s">
        <v>6153</v>
      </c>
      <c r="C3004" s="2" t="s">
        <v>16138</v>
      </c>
    </row>
    <row r="3005" spans="1:3">
      <c r="A3005" s="2" t="s">
        <v>6151</v>
      </c>
      <c r="B3005" s="2" t="s">
        <v>6154</v>
      </c>
      <c r="C3005" s="2" t="s">
        <v>16139</v>
      </c>
    </row>
    <row r="3006" spans="1:3">
      <c r="A3006" s="2" t="s">
        <v>6155</v>
      </c>
      <c r="B3006" s="2" t="s">
        <v>6156</v>
      </c>
      <c r="C3006" s="2" t="s">
        <v>16140</v>
      </c>
    </row>
    <row r="3007" spans="1:3">
      <c r="A3007" s="2" t="s">
        <v>6155</v>
      </c>
      <c r="B3007" s="2" t="s">
        <v>6157</v>
      </c>
      <c r="C3007" s="2" t="s">
        <v>16141</v>
      </c>
    </row>
    <row r="3008" spans="1:3">
      <c r="A3008" s="2" t="s">
        <v>6155</v>
      </c>
      <c r="B3008" s="2" t="s">
        <v>6158</v>
      </c>
      <c r="C3008" s="2" t="s">
        <v>16142</v>
      </c>
    </row>
    <row r="3009" spans="1:3">
      <c r="A3009" s="2" t="s">
        <v>6159</v>
      </c>
      <c r="B3009" s="2" t="s">
        <v>6160</v>
      </c>
      <c r="C3009" s="2" t="s">
        <v>16143</v>
      </c>
    </row>
    <row r="3010" spans="1:3">
      <c r="A3010" s="2" t="s">
        <v>6159</v>
      </c>
      <c r="B3010" s="2" t="s">
        <v>6161</v>
      </c>
      <c r="C3010" s="2" t="s">
        <v>16144</v>
      </c>
    </row>
    <row r="3011" spans="1:3">
      <c r="A3011" s="2" t="s">
        <v>6159</v>
      </c>
      <c r="B3011" s="2" t="s">
        <v>6162</v>
      </c>
      <c r="C3011" s="2" t="s">
        <v>16145</v>
      </c>
    </row>
    <row r="3012" spans="1:3">
      <c r="A3012" s="2" t="s">
        <v>6163</v>
      </c>
      <c r="B3012" s="2" t="s">
        <v>6164</v>
      </c>
      <c r="C3012" s="2" t="s">
        <v>16146</v>
      </c>
    </row>
    <row r="3013" spans="1:3">
      <c r="A3013" s="2" t="s">
        <v>6163</v>
      </c>
      <c r="B3013" s="2" t="s">
        <v>6165</v>
      </c>
      <c r="C3013" s="2" t="s">
        <v>16147</v>
      </c>
    </row>
    <row r="3014" spans="1:3">
      <c r="A3014" s="2" t="s">
        <v>6163</v>
      </c>
      <c r="B3014" s="2" t="s">
        <v>6166</v>
      </c>
      <c r="C3014" s="2" t="s">
        <v>16148</v>
      </c>
    </row>
    <row r="3015" spans="1:3">
      <c r="A3015" s="2" t="s">
        <v>6167</v>
      </c>
      <c r="B3015" s="2" t="s">
        <v>6168</v>
      </c>
      <c r="C3015" s="2" t="s">
        <v>16149</v>
      </c>
    </row>
    <row r="3016" spans="1:3">
      <c r="A3016" s="2" t="s">
        <v>6167</v>
      </c>
      <c r="B3016" s="2" t="s">
        <v>6169</v>
      </c>
      <c r="C3016" s="2" t="s">
        <v>16150</v>
      </c>
    </row>
    <row r="3017" spans="1:3">
      <c r="A3017" s="2" t="s">
        <v>6167</v>
      </c>
      <c r="B3017" s="2" t="s">
        <v>6170</v>
      </c>
      <c r="C3017" s="2" t="s">
        <v>16151</v>
      </c>
    </row>
    <row r="3018" spans="1:3">
      <c r="A3018" s="2" t="s">
        <v>6171</v>
      </c>
      <c r="B3018" s="2" t="s">
        <v>6172</v>
      </c>
      <c r="C3018" s="2" t="s">
        <v>16152</v>
      </c>
    </row>
    <row r="3019" spans="1:3">
      <c r="A3019" s="2" t="s">
        <v>6171</v>
      </c>
      <c r="B3019" s="2" t="s">
        <v>6173</v>
      </c>
      <c r="C3019" s="2" t="s">
        <v>16153</v>
      </c>
    </row>
    <row r="3020" spans="1:3">
      <c r="A3020" s="2" t="s">
        <v>6171</v>
      </c>
      <c r="B3020" s="2" t="s">
        <v>6174</v>
      </c>
      <c r="C3020" s="2" t="s">
        <v>16154</v>
      </c>
    </row>
    <row r="3021" spans="1:3">
      <c r="A3021" s="2" t="s">
        <v>6175</v>
      </c>
      <c r="B3021" s="2" t="s">
        <v>6176</v>
      </c>
      <c r="C3021" s="2" t="s">
        <v>16155</v>
      </c>
    </row>
    <row r="3022" spans="1:3">
      <c r="A3022" s="2" t="s">
        <v>6175</v>
      </c>
      <c r="B3022" s="2" t="s">
        <v>6177</v>
      </c>
      <c r="C3022" s="2" t="s">
        <v>16156</v>
      </c>
    </row>
    <row r="3023" spans="1:3">
      <c r="A3023" s="2" t="s">
        <v>6175</v>
      </c>
      <c r="B3023" s="2" t="s">
        <v>6178</v>
      </c>
      <c r="C3023" s="2" t="s">
        <v>16157</v>
      </c>
    </row>
    <row r="3024" spans="1:3">
      <c r="A3024" s="2" t="s">
        <v>6179</v>
      </c>
      <c r="B3024" s="2" t="s">
        <v>6180</v>
      </c>
      <c r="C3024" s="2" t="s">
        <v>16158</v>
      </c>
    </row>
    <row r="3025" spans="1:3">
      <c r="A3025" s="2" t="s">
        <v>6179</v>
      </c>
      <c r="B3025" s="2" t="s">
        <v>6181</v>
      </c>
      <c r="C3025" s="2" t="s">
        <v>16159</v>
      </c>
    </row>
    <row r="3026" spans="1:3">
      <c r="A3026" s="2" t="s">
        <v>6179</v>
      </c>
      <c r="B3026" s="2" t="s">
        <v>6182</v>
      </c>
      <c r="C3026" s="2" t="s">
        <v>16160</v>
      </c>
    </row>
    <row r="3027" spans="1:3">
      <c r="A3027" s="2" t="s">
        <v>6183</v>
      </c>
      <c r="B3027" s="2" t="s">
        <v>6184</v>
      </c>
      <c r="C3027" s="2" t="s">
        <v>16161</v>
      </c>
    </row>
    <row r="3028" spans="1:3">
      <c r="A3028" s="2" t="s">
        <v>6183</v>
      </c>
      <c r="B3028" s="2" t="s">
        <v>6185</v>
      </c>
      <c r="C3028" s="2" t="s">
        <v>16162</v>
      </c>
    </row>
    <row r="3029" spans="1:3">
      <c r="A3029" s="2" t="s">
        <v>6183</v>
      </c>
      <c r="B3029" s="2" t="s">
        <v>6186</v>
      </c>
      <c r="C3029" s="2" t="s">
        <v>16163</v>
      </c>
    </row>
    <row r="3030" spans="1:3">
      <c r="A3030" s="2" t="s">
        <v>6187</v>
      </c>
      <c r="B3030" s="2" t="s">
        <v>6188</v>
      </c>
      <c r="C3030" s="2" t="s">
        <v>16164</v>
      </c>
    </row>
    <row r="3031" spans="1:3">
      <c r="A3031" s="2" t="s">
        <v>6187</v>
      </c>
      <c r="B3031" s="2" t="s">
        <v>6189</v>
      </c>
      <c r="C3031" s="2" t="s">
        <v>16165</v>
      </c>
    </row>
    <row r="3032" spans="1:3">
      <c r="A3032" s="2" t="s">
        <v>6187</v>
      </c>
      <c r="B3032" s="2" t="s">
        <v>6190</v>
      </c>
      <c r="C3032" s="2" t="s">
        <v>16166</v>
      </c>
    </row>
    <row r="3033" spans="1:3">
      <c r="A3033" s="2" t="s">
        <v>6191</v>
      </c>
      <c r="B3033" s="2" t="s">
        <v>6192</v>
      </c>
      <c r="C3033" s="2" t="s">
        <v>16167</v>
      </c>
    </row>
    <row r="3034" spans="1:3">
      <c r="A3034" s="2" t="s">
        <v>6191</v>
      </c>
      <c r="B3034" s="2" t="s">
        <v>6193</v>
      </c>
      <c r="C3034" s="2" t="s">
        <v>16168</v>
      </c>
    </row>
    <row r="3035" spans="1:3">
      <c r="A3035" s="2" t="s">
        <v>6191</v>
      </c>
      <c r="B3035" s="2" t="s">
        <v>6194</v>
      </c>
      <c r="C3035" s="2" t="s">
        <v>16169</v>
      </c>
    </row>
    <row r="3036" spans="1:3">
      <c r="A3036" s="2" t="s">
        <v>6195</v>
      </c>
      <c r="B3036" s="2" t="s">
        <v>6196</v>
      </c>
      <c r="C3036" s="2" t="s">
        <v>16170</v>
      </c>
    </row>
    <row r="3037" spans="1:3">
      <c r="A3037" s="2" t="s">
        <v>6195</v>
      </c>
      <c r="B3037" s="2" t="s">
        <v>6197</v>
      </c>
      <c r="C3037" s="2" t="s">
        <v>16171</v>
      </c>
    </row>
    <row r="3038" spans="1:3">
      <c r="A3038" s="2" t="s">
        <v>6195</v>
      </c>
      <c r="B3038" s="2" t="s">
        <v>6198</v>
      </c>
      <c r="C3038" s="2" t="s">
        <v>16172</v>
      </c>
    </row>
    <row r="3039" spans="1:3">
      <c r="A3039" s="2" t="s">
        <v>6199</v>
      </c>
      <c r="B3039" s="2" t="s">
        <v>6200</v>
      </c>
      <c r="C3039" s="2" t="s">
        <v>16173</v>
      </c>
    </row>
    <row r="3040" spans="1:3">
      <c r="A3040" s="2" t="s">
        <v>6199</v>
      </c>
      <c r="B3040" s="2" t="s">
        <v>6201</v>
      </c>
      <c r="C3040" s="2" t="s">
        <v>16174</v>
      </c>
    </row>
    <row r="3041" spans="1:3">
      <c r="A3041" s="2" t="s">
        <v>6199</v>
      </c>
      <c r="B3041" s="2" t="s">
        <v>6202</v>
      </c>
      <c r="C3041" s="2" t="s">
        <v>16175</v>
      </c>
    </row>
    <row r="3042" spans="1:3">
      <c r="A3042" s="2" t="s">
        <v>6203</v>
      </c>
      <c r="B3042" s="2" t="s">
        <v>6204</v>
      </c>
      <c r="C3042" s="2" t="s">
        <v>16176</v>
      </c>
    </row>
    <row r="3043" spans="1:3">
      <c r="A3043" s="2" t="s">
        <v>6203</v>
      </c>
      <c r="B3043" s="2" t="s">
        <v>6205</v>
      </c>
      <c r="C3043" s="2" t="s">
        <v>16177</v>
      </c>
    </row>
    <row r="3044" spans="1:3">
      <c r="A3044" s="2" t="s">
        <v>6203</v>
      </c>
      <c r="B3044" s="2" t="s">
        <v>6206</v>
      </c>
      <c r="C3044" s="2" t="s">
        <v>16178</v>
      </c>
    </row>
    <row r="3045" spans="1:3">
      <c r="A3045" s="2" t="s">
        <v>6207</v>
      </c>
      <c r="B3045" s="2" t="s">
        <v>6208</v>
      </c>
      <c r="C3045" s="2" t="s">
        <v>16179</v>
      </c>
    </row>
    <row r="3046" spans="1:3">
      <c r="A3046" s="2" t="s">
        <v>6207</v>
      </c>
      <c r="B3046" s="2" t="s">
        <v>6209</v>
      </c>
      <c r="C3046" s="2" t="s">
        <v>16180</v>
      </c>
    </row>
    <row r="3047" spans="1:3">
      <c r="A3047" s="2" t="s">
        <v>6207</v>
      </c>
      <c r="B3047" s="2" t="s">
        <v>6210</v>
      </c>
      <c r="C3047" s="2" t="s">
        <v>16181</v>
      </c>
    </row>
    <row r="3048" spans="1:3">
      <c r="A3048" s="2" t="s">
        <v>6211</v>
      </c>
      <c r="B3048" s="2" t="s">
        <v>6212</v>
      </c>
      <c r="C3048" s="2" t="s">
        <v>16182</v>
      </c>
    </row>
    <row r="3049" spans="1:3">
      <c r="A3049" s="2" t="s">
        <v>6211</v>
      </c>
      <c r="B3049" s="2" t="s">
        <v>6213</v>
      </c>
      <c r="C3049" s="2" t="s">
        <v>16183</v>
      </c>
    </row>
    <row r="3050" spans="1:3">
      <c r="A3050" s="2" t="s">
        <v>6211</v>
      </c>
      <c r="B3050" s="2" t="s">
        <v>6214</v>
      </c>
      <c r="C3050" s="2" t="s">
        <v>16184</v>
      </c>
    </row>
    <row r="3051" spans="1:3">
      <c r="A3051" s="2" t="s">
        <v>6215</v>
      </c>
      <c r="B3051" s="2" t="s">
        <v>6216</v>
      </c>
      <c r="C3051" s="2" t="s">
        <v>16185</v>
      </c>
    </row>
    <row r="3052" spans="1:3">
      <c r="A3052" s="2" t="s">
        <v>6215</v>
      </c>
      <c r="B3052" s="2" t="s">
        <v>6217</v>
      </c>
      <c r="C3052" s="2" t="s">
        <v>16186</v>
      </c>
    </row>
    <row r="3053" spans="1:3">
      <c r="A3053" s="2" t="s">
        <v>6215</v>
      </c>
      <c r="B3053" s="2" t="s">
        <v>6218</v>
      </c>
      <c r="C3053" s="2" t="s">
        <v>16187</v>
      </c>
    </row>
    <row r="3054" spans="1:3">
      <c r="A3054" s="2" t="s">
        <v>6219</v>
      </c>
      <c r="B3054" s="2" t="s">
        <v>6220</v>
      </c>
      <c r="C3054" s="2" t="s">
        <v>16188</v>
      </c>
    </row>
    <row r="3055" spans="1:3">
      <c r="A3055" s="2" t="s">
        <v>6219</v>
      </c>
      <c r="B3055" s="2" t="s">
        <v>6220</v>
      </c>
      <c r="C3055" s="2" t="s">
        <v>16188</v>
      </c>
    </row>
    <row r="3056" spans="1:3">
      <c r="A3056" s="2" t="s">
        <v>6219</v>
      </c>
      <c r="B3056" s="2" t="s">
        <v>6221</v>
      </c>
      <c r="C3056" s="2" t="s">
        <v>16189</v>
      </c>
    </row>
    <row r="3057" spans="1:3">
      <c r="A3057" s="2" t="s">
        <v>6222</v>
      </c>
      <c r="B3057" s="2" t="s">
        <v>6223</v>
      </c>
      <c r="C3057" s="2" t="s">
        <v>16190</v>
      </c>
    </row>
    <row r="3058" spans="1:3">
      <c r="A3058" s="2" t="s">
        <v>6222</v>
      </c>
      <c r="B3058" s="2" t="s">
        <v>6224</v>
      </c>
      <c r="C3058" s="2" t="s">
        <v>16191</v>
      </c>
    </row>
    <row r="3059" spans="1:3">
      <c r="A3059" s="2" t="s">
        <v>6222</v>
      </c>
      <c r="B3059" s="2" t="s">
        <v>6225</v>
      </c>
      <c r="C3059" s="2" t="s">
        <v>16192</v>
      </c>
    </row>
    <row r="3060" spans="1:3">
      <c r="A3060" s="2" t="s">
        <v>6226</v>
      </c>
      <c r="B3060" s="2" t="s">
        <v>6227</v>
      </c>
      <c r="C3060" s="2" t="s">
        <v>16193</v>
      </c>
    </row>
    <row r="3061" spans="1:3">
      <c r="A3061" s="2" t="s">
        <v>6226</v>
      </c>
      <c r="B3061" s="2" t="s">
        <v>6228</v>
      </c>
      <c r="C3061" s="2" t="s">
        <v>16194</v>
      </c>
    </row>
    <row r="3062" spans="1:3">
      <c r="A3062" s="2" t="s">
        <v>6226</v>
      </c>
      <c r="B3062" s="2" t="s">
        <v>6229</v>
      </c>
      <c r="C3062" s="2" t="s">
        <v>16195</v>
      </c>
    </row>
    <row r="3063" spans="1:3">
      <c r="A3063" s="2" t="s">
        <v>6230</v>
      </c>
      <c r="B3063" s="2" t="s">
        <v>6231</v>
      </c>
      <c r="C3063" s="2" t="s">
        <v>16196</v>
      </c>
    </row>
    <row r="3064" spans="1:3">
      <c r="A3064" s="2" t="s">
        <v>6230</v>
      </c>
      <c r="B3064" s="2" t="s">
        <v>6231</v>
      </c>
      <c r="C3064" s="2" t="s">
        <v>16196</v>
      </c>
    </row>
    <row r="3065" spans="1:3">
      <c r="A3065" s="2" t="s">
        <v>6230</v>
      </c>
      <c r="B3065" s="2" t="s">
        <v>6232</v>
      </c>
      <c r="C3065" s="2" t="s">
        <v>16197</v>
      </c>
    </row>
    <row r="3066" spans="1:3">
      <c r="A3066" s="2" t="s">
        <v>6233</v>
      </c>
      <c r="B3066" s="2" t="s">
        <v>6234</v>
      </c>
      <c r="C3066" s="2" t="s">
        <v>16198</v>
      </c>
    </row>
    <row r="3067" spans="1:3">
      <c r="A3067" s="2" t="s">
        <v>6233</v>
      </c>
      <c r="B3067" s="2" t="s">
        <v>6235</v>
      </c>
      <c r="C3067" s="2" t="s">
        <v>16199</v>
      </c>
    </row>
    <row r="3068" spans="1:3">
      <c r="A3068" s="2" t="s">
        <v>6233</v>
      </c>
      <c r="B3068" s="2" t="s">
        <v>6236</v>
      </c>
      <c r="C3068" s="2" t="s">
        <v>16200</v>
      </c>
    </row>
    <row r="3069" spans="1:3">
      <c r="A3069" s="2" t="s">
        <v>6237</v>
      </c>
      <c r="B3069" s="2" t="s">
        <v>6238</v>
      </c>
      <c r="C3069" s="2" t="s">
        <v>16201</v>
      </c>
    </row>
    <row r="3070" spans="1:3">
      <c r="A3070" s="2" t="s">
        <v>6239</v>
      </c>
      <c r="B3070" s="2" t="s">
        <v>6240</v>
      </c>
      <c r="C3070" s="2" t="s">
        <v>16202</v>
      </c>
    </row>
    <row r="3071" spans="1:3">
      <c r="A3071" s="2" t="s">
        <v>6241</v>
      </c>
      <c r="B3071" s="2" t="s">
        <v>6242</v>
      </c>
      <c r="C3071" s="2" t="s">
        <v>16203</v>
      </c>
    </row>
    <row r="3072" spans="1:3">
      <c r="A3072" s="2" t="s">
        <v>6243</v>
      </c>
      <c r="B3072" s="2" t="s">
        <v>6244</v>
      </c>
      <c r="C3072" s="2" t="s">
        <v>16204</v>
      </c>
    </row>
    <row r="3073" spans="1:3">
      <c r="A3073" s="2" t="s">
        <v>6245</v>
      </c>
      <c r="B3073" s="2" t="s">
        <v>6246</v>
      </c>
      <c r="C3073" s="2" t="s">
        <v>16205</v>
      </c>
    </row>
    <row r="3074" spans="1:3">
      <c r="A3074" s="2" t="s">
        <v>6247</v>
      </c>
      <c r="B3074" s="2" t="s">
        <v>6248</v>
      </c>
      <c r="C3074" s="2" t="s">
        <v>16206</v>
      </c>
    </row>
    <row r="3075" spans="1:3">
      <c r="A3075" s="2" t="s">
        <v>6249</v>
      </c>
      <c r="B3075" s="2" t="s">
        <v>6250</v>
      </c>
      <c r="C3075" s="2" t="s">
        <v>16207</v>
      </c>
    </row>
    <row r="3076" spans="1:3">
      <c r="A3076" s="2" t="s">
        <v>6251</v>
      </c>
      <c r="B3076" s="2" t="s">
        <v>6252</v>
      </c>
      <c r="C3076" s="2" t="s">
        <v>16208</v>
      </c>
    </row>
    <row r="3077" spans="1:3">
      <c r="A3077" s="2" t="s">
        <v>6253</v>
      </c>
      <c r="B3077" s="2" t="s">
        <v>6254</v>
      </c>
      <c r="C3077" s="2" t="s">
        <v>16209</v>
      </c>
    </row>
    <row r="3078" spans="1:3">
      <c r="A3078" s="2" t="s">
        <v>6255</v>
      </c>
      <c r="B3078" s="2" t="s">
        <v>6256</v>
      </c>
      <c r="C3078" s="2" t="s">
        <v>16210</v>
      </c>
    </row>
    <row r="3079" spans="1:3">
      <c r="A3079" s="2" t="s">
        <v>6257</v>
      </c>
      <c r="B3079" s="2" t="s">
        <v>6258</v>
      </c>
      <c r="C3079" s="2" t="s">
        <v>16211</v>
      </c>
    </row>
    <row r="3080" spans="1:3">
      <c r="A3080" s="2" t="s">
        <v>6259</v>
      </c>
      <c r="B3080" s="2" t="s">
        <v>6260</v>
      </c>
      <c r="C3080" s="2" t="s">
        <v>16212</v>
      </c>
    </row>
    <row r="3081" spans="1:3">
      <c r="A3081" s="2" t="s">
        <v>6261</v>
      </c>
      <c r="B3081" s="2" t="s">
        <v>6262</v>
      </c>
      <c r="C3081" s="2" t="s">
        <v>16213</v>
      </c>
    </row>
    <row r="3082" spans="1:3">
      <c r="A3082" s="2" t="s">
        <v>6263</v>
      </c>
      <c r="B3082" s="2" t="s">
        <v>6264</v>
      </c>
      <c r="C3082" s="2" t="s">
        <v>16214</v>
      </c>
    </row>
    <row r="3083" spans="1:3">
      <c r="A3083" s="2" t="s">
        <v>6265</v>
      </c>
      <c r="B3083" s="2" t="s">
        <v>6266</v>
      </c>
      <c r="C3083" s="2" t="s">
        <v>16215</v>
      </c>
    </row>
    <row r="3084" spans="1:3">
      <c r="A3084" s="2" t="s">
        <v>6267</v>
      </c>
      <c r="B3084" s="2" t="s">
        <v>6268</v>
      </c>
      <c r="C3084" s="2" t="s">
        <v>16216</v>
      </c>
    </row>
    <row r="3085" spans="1:3">
      <c r="A3085" s="2" t="s">
        <v>6267</v>
      </c>
      <c r="B3085" s="2" t="s">
        <v>6268</v>
      </c>
      <c r="C3085" s="2" t="s">
        <v>16216</v>
      </c>
    </row>
    <row r="3086" spans="1:3">
      <c r="A3086" s="2" t="s">
        <v>6269</v>
      </c>
      <c r="B3086" s="2" t="s">
        <v>16217</v>
      </c>
      <c r="C3086" s="2" t="s">
        <v>16218</v>
      </c>
    </row>
    <row r="3087" spans="1:3">
      <c r="A3087" s="2" t="s">
        <v>6269</v>
      </c>
      <c r="B3087" s="2" t="s">
        <v>16217</v>
      </c>
      <c r="C3087" s="2" t="s">
        <v>16218</v>
      </c>
    </row>
    <row r="3088" spans="1:3">
      <c r="A3088" s="2" t="s">
        <v>6270</v>
      </c>
      <c r="B3088" s="2" t="s">
        <v>6271</v>
      </c>
      <c r="C3088" s="2" t="s">
        <v>16219</v>
      </c>
    </row>
    <row r="3089" spans="1:3">
      <c r="A3089" s="2" t="s">
        <v>6270</v>
      </c>
      <c r="B3089" s="2" t="s">
        <v>6271</v>
      </c>
      <c r="C3089" s="2" t="s">
        <v>16219</v>
      </c>
    </row>
    <row r="3090" spans="1:3">
      <c r="A3090" s="2" t="s">
        <v>6272</v>
      </c>
      <c r="B3090" s="2" t="s">
        <v>6273</v>
      </c>
      <c r="C3090" s="2" t="s">
        <v>16220</v>
      </c>
    </row>
    <row r="3091" spans="1:3">
      <c r="A3091" s="2" t="s">
        <v>6272</v>
      </c>
      <c r="B3091" s="2" t="s">
        <v>6273</v>
      </c>
      <c r="C3091" s="2" t="s">
        <v>16220</v>
      </c>
    </row>
    <row r="3092" spans="1:3">
      <c r="A3092" s="2" t="s">
        <v>6274</v>
      </c>
      <c r="B3092" s="2" t="s">
        <v>6275</v>
      </c>
      <c r="C3092" s="2" t="s">
        <v>16221</v>
      </c>
    </row>
    <row r="3093" spans="1:3">
      <c r="A3093" s="2" t="s">
        <v>6274</v>
      </c>
      <c r="B3093" s="2" t="s">
        <v>6275</v>
      </c>
      <c r="C3093" s="2" t="s">
        <v>16221</v>
      </c>
    </row>
    <row r="3094" spans="1:3">
      <c r="A3094" s="2" t="s">
        <v>6276</v>
      </c>
      <c r="B3094" s="2" t="s">
        <v>6277</v>
      </c>
      <c r="C3094" s="2" t="s">
        <v>16222</v>
      </c>
    </row>
    <row r="3095" spans="1:3">
      <c r="A3095" s="2" t="s">
        <v>6276</v>
      </c>
      <c r="B3095" s="2" t="s">
        <v>6277</v>
      </c>
      <c r="C3095" s="2" t="s">
        <v>16222</v>
      </c>
    </row>
    <row r="3096" spans="1:3">
      <c r="A3096" s="2" t="s">
        <v>6278</v>
      </c>
      <c r="B3096" s="2" t="s">
        <v>6279</v>
      </c>
      <c r="C3096" s="2" t="s">
        <v>16223</v>
      </c>
    </row>
    <row r="3097" spans="1:3">
      <c r="A3097" s="2" t="s">
        <v>6278</v>
      </c>
      <c r="B3097" s="2" t="s">
        <v>6279</v>
      </c>
      <c r="C3097" s="2" t="s">
        <v>16223</v>
      </c>
    </row>
    <row r="3098" spans="1:3">
      <c r="A3098" s="2" t="s">
        <v>6280</v>
      </c>
      <c r="B3098" s="2" t="s">
        <v>6281</v>
      </c>
      <c r="C3098" s="2" t="s">
        <v>16224</v>
      </c>
    </row>
    <row r="3099" spans="1:3">
      <c r="A3099" s="2" t="s">
        <v>6280</v>
      </c>
      <c r="B3099" s="2" t="s">
        <v>6281</v>
      </c>
      <c r="C3099" s="2" t="s">
        <v>16224</v>
      </c>
    </row>
    <row r="3100" spans="1:3">
      <c r="A3100" s="2" t="s">
        <v>6282</v>
      </c>
      <c r="B3100" s="2" t="s">
        <v>6283</v>
      </c>
      <c r="C3100" s="2" t="s">
        <v>16225</v>
      </c>
    </row>
    <row r="3101" spans="1:3">
      <c r="A3101" s="2" t="s">
        <v>6282</v>
      </c>
      <c r="B3101" s="2" t="s">
        <v>6283</v>
      </c>
      <c r="C3101" s="2" t="s">
        <v>16225</v>
      </c>
    </row>
    <row r="3102" spans="1:3">
      <c r="A3102" s="2" t="s">
        <v>6284</v>
      </c>
      <c r="B3102" s="2" t="s">
        <v>6285</v>
      </c>
      <c r="C3102" s="2" t="s">
        <v>16226</v>
      </c>
    </row>
    <row r="3103" spans="1:3">
      <c r="A3103" s="2" t="s">
        <v>6284</v>
      </c>
      <c r="B3103" s="2" t="s">
        <v>6285</v>
      </c>
      <c r="C3103" s="2" t="s">
        <v>16226</v>
      </c>
    </row>
    <row r="3104" spans="1:3">
      <c r="A3104" s="2" t="s">
        <v>6286</v>
      </c>
      <c r="B3104" s="2" t="s">
        <v>6287</v>
      </c>
      <c r="C3104" s="2" t="s">
        <v>16227</v>
      </c>
    </row>
    <row r="3105" spans="1:3">
      <c r="A3105" s="2" t="s">
        <v>6306</v>
      </c>
      <c r="B3105" s="2" t="s">
        <v>6307</v>
      </c>
      <c r="C3105" s="2" t="s">
        <v>16228</v>
      </c>
    </row>
    <row r="3106" spans="1:3">
      <c r="A3106" s="2" t="s">
        <v>6322</v>
      </c>
      <c r="B3106" s="2" t="s">
        <v>6323</v>
      </c>
      <c r="C3106" s="2" t="s">
        <v>16229</v>
      </c>
    </row>
    <row r="3107" spans="1:3">
      <c r="A3107" s="2" t="s">
        <v>6350</v>
      </c>
      <c r="B3107" s="2" t="s">
        <v>6351</v>
      </c>
      <c r="C3107" s="2" t="s">
        <v>16230</v>
      </c>
    </row>
    <row r="3108" spans="1:3">
      <c r="A3108" s="2" t="s">
        <v>6400</v>
      </c>
      <c r="B3108" s="2" t="s">
        <v>6401</v>
      </c>
      <c r="C3108" s="2" t="s">
        <v>16231</v>
      </c>
    </row>
    <row r="3109" spans="1:3">
      <c r="A3109" s="2" t="s">
        <v>6409</v>
      </c>
      <c r="B3109" s="2" t="s">
        <v>6410</v>
      </c>
      <c r="C3109" s="2" t="s">
        <v>16232</v>
      </c>
    </row>
    <row r="3110" spans="1:3">
      <c r="A3110" s="2" t="s">
        <v>6288</v>
      </c>
      <c r="B3110" s="2" t="s">
        <v>6289</v>
      </c>
      <c r="C3110" s="2" t="s">
        <v>16233</v>
      </c>
    </row>
    <row r="3111" spans="1:3">
      <c r="A3111" s="2" t="s">
        <v>6310</v>
      </c>
      <c r="B3111" s="2" t="s">
        <v>6311</v>
      </c>
      <c r="C3111" s="2" t="s">
        <v>16234</v>
      </c>
    </row>
    <row r="3112" spans="1:3">
      <c r="A3112" s="2" t="s">
        <v>6312</v>
      </c>
      <c r="B3112" s="2" t="s">
        <v>6313</v>
      </c>
      <c r="C3112" s="2" t="s">
        <v>16235</v>
      </c>
    </row>
    <row r="3113" spans="1:3">
      <c r="A3113" s="2" t="s">
        <v>6344</v>
      </c>
      <c r="B3113" s="2" t="s">
        <v>6345</v>
      </c>
      <c r="C3113" s="2" t="s">
        <v>16236</v>
      </c>
    </row>
    <row r="3114" spans="1:3">
      <c r="A3114" s="2" t="s">
        <v>6346</v>
      </c>
      <c r="B3114" s="2" t="s">
        <v>6347</v>
      </c>
      <c r="C3114" s="2" t="s">
        <v>16237</v>
      </c>
    </row>
    <row r="3115" spans="1:3">
      <c r="A3115" s="2" t="s">
        <v>6382</v>
      </c>
      <c r="B3115" s="2" t="s">
        <v>6383</v>
      </c>
      <c r="C3115" s="2" t="s">
        <v>16238</v>
      </c>
    </row>
    <row r="3116" spans="1:3">
      <c r="A3116" s="2" t="s">
        <v>6386</v>
      </c>
      <c r="B3116" s="2" t="s">
        <v>6387</v>
      </c>
      <c r="C3116" s="2" t="s">
        <v>16239</v>
      </c>
    </row>
    <row r="3117" spans="1:3">
      <c r="A3117" s="2" t="s">
        <v>6416</v>
      </c>
      <c r="B3117" s="2" t="s">
        <v>6417</v>
      </c>
      <c r="C3117" s="2" t="s">
        <v>16240</v>
      </c>
    </row>
    <row r="3118" spans="1:3">
      <c r="A3118" s="2" t="s">
        <v>6290</v>
      </c>
      <c r="B3118" s="2" t="s">
        <v>6291</v>
      </c>
      <c r="C3118" s="2" t="s">
        <v>16241</v>
      </c>
    </row>
    <row r="3119" spans="1:3">
      <c r="A3119" s="2" t="s">
        <v>6308</v>
      </c>
      <c r="B3119" s="2" t="s">
        <v>6309</v>
      </c>
      <c r="C3119" s="2" t="s">
        <v>16242</v>
      </c>
    </row>
    <row r="3120" spans="1:3">
      <c r="A3120" s="2" t="s">
        <v>6330</v>
      </c>
      <c r="B3120" s="2" t="s">
        <v>6331</v>
      </c>
      <c r="C3120" s="2" t="s">
        <v>16243</v>
      </c>
    </row>
    <row r="3121" spans="1:3">
      <c r="A3121" s="2" t="s">
        <v>6336</v>
      </c>
      <c r="B3121" s="2" t="s">
        <v>6337</v>
      </c>
      <c r="C3121" s="2" t="s">
        <v>16244</v>
      </c>
    </row>
    <row r="3122" spans="1:3">
      <c r="A3122" s="2" t="s">
        <v>6338</v>
      </c>
      <c r="B3122" s="2" t="s">
        <v>6339</v>
      </c>
      <c r="C3122" s="2" t="s">
        <v>16245</v>
      </c>
    </row>
    <row r="3123" spans="1:3">
      <c r="A3123" s="2" t="s">
        <v>6340</v>
      </c>
      <c r="B3123" s="2" t="s">
        <v>6341</v>
      </c>
      <c r="C3123" s="2" t="s">
        <v>16246</v>
      </c>
    </row>
    <row r="3124" spans="1:3">
      <c r="A3124" s="2" t="s">
        <v>6366</v>
      </c>
      <c r="B3124" s="2" t="s">
        <v>6367</v>
      </c>
      <c r="C3124" s="2" t="s">
        <v>16247</v>
      </c>
    </row>
    <row r="3125" spans="1:3">
      <c r="A3125" s="2" t="s">
        <v>6370</v>
      </c>
      <c r="B3125" s="2" t="s">
        <v>6371</v>
      </c>
      <c r="C3125" s="2" t="s">
        <v>16248</v>
      </c>
    </row>
    <row r="3126" spans="1:3">
      <c r="A3126" s="2" t="s">
        <v>6408</v>
      </c>
      <c r="B3126" s="2" t="s">
        <v>16249</v>
      </c>
      <c r="C3126" s="2" t="s">
        <v>16250</v>
      </c>
    </row>
    <row r="3127" spans="1:3">
      <c r="A3127" s="2" t="s">
        <v>6292</v>
      </c>
      <c r="B3127" s="2" t="s">
        <v>6293</v>
      </c>
      <c r="C3127" s="2" t="s">
        <v>16251</v>
      </c>
    </row>
    <row r="3128" spans="1:3">
      <c r="A3128" s="2" t="s">
        <v>6352</v>
      </c>
      <c r="B3128" s="2" t="s">
        <v>6353</v>
      </c>
      <c r="C3128" s="2" t="s">
        <v>16252</v>
      </c>
    </row>
    <row r="3129" spans="1:3">
      <c r="A3129" s="2" t="s">
        <v>6374</v>
      </c>
      <c r="B3129" s="2" t="s">
        <v>6375</v>
      </c>
      <c r="C3129" s="2" t="s">
        <v>16253</v>
      </c>
    </row>
    <row r="3130" spans="1:3">
      <c r="A3130" s="2" t="s">
        <v>6402</v>
      </c>
      <c r="B3130" s="2" t="s">
        <v>6403</v>
      </c>
      <c r="C3130" s="2" t="s">
        <v>16254</v>
      </c>
    </row>
    <row r="3131" spans="1:3">
      <c r="A3131" s="2" t="s">
        <v>6413</v>
      </c>
      <c r="B3131" s="2" t="s">
        <v>16255</v>
      </c>
      <c r="C3131" s="2" t="s">
        <v>16256</v>
      </c>
    </row>
    <row r="3132" spans="1:3">
      <c r="A3132" s="2" t="s">
        <v>6414</v>
      </c>
      <c r="B3132" s="2" t="s">
        <v>6415</v>
      </c>
      <c r="C3132" s="2" t="s">
        <v>16257</v>
      </c>
    </row>
    <row r="3133" spans="1:3">
      <c r="A3133" s="2" t="s">
        <v>6294</v>
      </c>
      <c r="B3133" s="2" t="s">
        <v>6295</v>
      </c>
      <c r="C3133" s="2" t="s">
        <v>16258</v>
      </c>
    </row>
    <row r="3134" spans="1:3">
      <c r="A3134" s="2" t="s">
        <v>6314</v>
      </c>
      <c r="B3134" s="2" t="s">
        <v>6315</v>
      </c>
      <c r="C3134" s="2" t="s">
        <v>16259</v>
      </c>
    </row>
    <row r="3135" spans="1:3">
      <c r="A3135" s="2" t="s">
        <v>6326</v>
      </c>
      <c r="B3135" s="2" t="s">
        <v>6327</v>
      </c>
      <c r="C3135" s="2" t="s">
        <v>16260</v>
      </c>
    </row>
    <row r="3136" spans="1:3">
      <c r="A3136" s="2" t="s">
        <v>6348</v>
      </c>
      <c r="B3136" s="2" t="s">
        <v>6349</v>
      </c>
      <c r="C3136" s="2" t="s">
        <v>16261</v>
      </c>
    </row>
    <row r="3137" spans="1:3">
      <c r="A3137" s="2" t="s">
        <v>6360</v>
      </c>
      <c r="B3137" s="2" t="s">
        <v>6361</v>
      </c>
      <c r="C3137" s="2" t="s">
        <v>16262</v>
      </c>
    </row>
    <row r="3138" spans="1:3">
      <c r="A3138" s="2" t="s">
        <v>6362</v>
      </c>
      <c r="B3138" s="2" t="s">
        <v>6363</v>
      </c>
      <c r="C3138" s="2" t="s">
        <v>16263</v>
      </c>
    </row>
    <row r="3139" spans="1:3">
      <c r="A3139" s="2" t="s">
        <v>6372</v>
      </c>
      <c r="B3139" s="2" t="s">
        <v>6373</v>
      </c>
      <c r="C3139" s="2" t="s">
        <v>16264</v>
      </c>
    </row>
    <row r="3140" spans="1:3">
      <c r="A3140" s="2" t="s">
        <v>6296</v>
      </c>
      <c r="B3140" s="2" t="s">
        <v>6297</v>
      </c>
      <c r="C3140" s="2" t="s">
        <v>16265</v>
      </c>
    </row>
    <row r="3141" spans="1:3">
      <c r="A3141" s="2" t="s">
        <v>6316</v>
      </c>
      <c r="B3141" s="2" t="s">
        <v>6317</v>
      </c>
      <c r="C3141" s="2" t="s">
        <v>16266</v>
      </c>
    </row>
    <row r="3142" spans="1:3">
      <c r="A3142" s="2" t="s">
        <v>6320</v>
      </c>
      <c r="B3142" s="2" t="s">
        <v>6321</v>
      </c>
      <c r="C3142" s="2" t="s">
        <v>16267</v>
      </c>
    </row>
    <row r="3143" spans="1:3">
      <c r="A3143" s="2" t="s">
        <v>6332</v>
      </c>
      <c r="B3143" s="2" t="s">
        <v>6333</v>
      </c>
      <c r="C3143" s="2" t="s">
        <v>16268</v>
      </c>
    </row>
    <row r="3144" spans="1:3">
      <c r="A3144" s="2" t="s">
        <v>6342</v>
      </c>
      <c r="B3144" s="2" t="s">
        <v>6343</v>
      </c>
      <c r="C3144" s="2" t="s">
        <v>16269</v>
      </c>
    </row>
    <row r="3145" spans="1:3">
      <c r="A3145" s="2" t="s">
        <v>6358</v>
      </c>
      <c r="B3145" s="2" t="s">
        <v>6359</v>
      </c>
      <c r="C3145" s="2" t="s">
        <v>16270</v>
      </c>
    </row>
    <row r="3146" spans="1:3">
      <c r="A3146" s="2" t="s">
        <v>6368</v>
      </c>
      <c r="B3146" s="2" t="s">
        <v>6369</v>
      </c>
      <c r="C3146" s="2" t="s">
        <v>16271</v>
      </c>
    </row>
    <row r="3147" spans="1:3">
      <c r="A3147" s="2" t="s">
        <v>6378</v>
      </c>
      <c r="B3147" s="2" t="s">
        <v>6379</v>
      </c>
      <c r="C3147" s="2" t="s">
        <v>16272</v>
      </c>
    </row>
    <row r="3148" spans="1:3">
      <c r="A3148" s="2" t="s">
        <v>6298</v>
      </c>
      <c r="B3148" s="2" t="s">
        <v>6299</v>
      </c>
      <c r="C3148" s="2" t="s">
        <v>16273</v>
      </c>
    </row>
    <row r="3149" spans="1:3">
      <c r="A3149" s="2" t="s">
        <v>6334</v>
      </c>
      <c r="B3149" s="2" t="s">
        <v>6335</v>
      </c>
      <c r="C3149" s="2" t="s">
        <v>16274</v>
      </c>
    </row>
    <row r="3150" spans="1:3">
      <c r="A3150" s="2" t="s">
        <v>6380</v>
      </c>
      <c r="B3150" s="2" t="s">
        <v>6381</v>
      </c>
      <c r="C3150" s="2" t="s">
        <v>16275</v>
      </c>
    </row>
    <row r="3151" spans="1:3">
      <c r="A3151" s="2" t="s">
        <v>6390</v>
      </c>
      <c r="B3151" s="2" t="s">
        <v>6391</v>
      </c>
      <c r="C3151" s="2" t="s">
        <v>16276</v>
      </c>
    </row>
    <row r="3152" spans="1:3">
      <c r="A3152" s="2" t="s">
        <v>6418</v>
      </c>
      <c r="B3152" s="2" t="s">
        <v>6419</v>
      </c>
      <c r="C3152" s="2" t="s">
        <v>16277</v>
      </c>
    </row>
    <row r="3153" spans="1:3">
      <c r="A3153" s="2" t="s">
        <v>6300</v>
      </c>
      <c r="B3153" s="2" t="s">
        <v>6301</v>
      </c>
      <c r="C3153" s="2" t="s">
        <v>16278</v>
      </c>
    </row>
    <row r="3154" spans="1:3">
      <c r="A3154" s="2" t="s">
        <v>6354</v>
      </c>
      <c r="B3154" s="2" t="s">
        <v>6355</v>
      </c>
      <c r="C3154" s="2" t="s">
        <v>16279</v>
      </c>
    </row>
    <row r="3155" spans="1:3">
      <c r="A3155" s="2" t="s">
        <v>6364</v>
      </c>
      <c r="B3155" s="2" t="s">
        <v>6365</v>
      </c>
      <c r="C3155" s="2" t="s">
        <v>16280</v>
      </c>
    </row>
    <row r="3156" spans="1:3">
      <c r="A3156" s="2" t="s">
        <v>6392</v>
      </c>
      <c r="B3156" s="2" t="s">
        <v>6393</v>
      </c>
      <c r="C3156" s="2" t="s">
        <v>16281</v>
      </c>
    </row>
    <row r="3157" spans="1:3">
      <c r="A3157" s="2" t="s">
        <v>6420</v>
      </c>
      <c r="B3157" s="2" t="s">
        <v>16282</v>
      </c>
      <c r="C3157" s="2" t="s">
        <v>16283</v>
      </c>
    </row>
    <row r="3158" spans="1:3">
      <c r="A3158" s="2" t="s">
        <v>6302</v>
      </c>
      <c r="B3158" s="2" t="s">
        <v>6303</v>
      </c>
      <c r="C3158" s="2" t="s">
        <v>16284</v>
      </c>
    </row>
    <row r="3159" spans="1:3">
      <c r="A3159" s="2" t="s">
        <v>6324</v>
      </c>
      <c r="B3159" s="2" t="s">
        <v>6325</v>
      </c>
      <c r="C3159" s="2" t="s">
        <v>16285</v>
      </c>
    </row>
    <row r="3160" spans="1:3">
      <c r="A3160" s="2" t="s">
        <v>6328</v>
      </c>
      <c r="B3160" s="2" t="s">
        <v>6329</v>
      </c>
      <c r="C3160" s="2" t="s">
        <v>16286</v>
      </c>
    </row>
    <row r="3161" spans="1:3">
      <c r="A3161" s="2" t="s">
        <v>6356</v>
      </c>
      <c r="B3161" s="2" t="s">
        <v>6357</v>
      </c>
      <c r="C3161" s="2" t="s">
        <v>16287</v>
      </c>
    </row>
    <row r="3162" spans="1:3">
      <c r="A3162" s="2" t="s">
        <v>6398</v>
      </c>
      <c r="B3162" s="2" t="s">
        <v>6399</v>
      </c>
      <c r="C3162" s="2" t="s">
        <v>16288</v>
      </c>
    </row>
    <row r="3163" spans="1:3">
      <c r="A3163" s="2" t="s">
        <v>6406</v>
      </c>
      <c r="B3163" s="2" t="s">
        <v>6407</v>
      </c>
      <c r="C3163" s="2" t="s">
        <v>16289</v>
      </c>
    </row>
    <row r="3164" spans="1:3">
      <c r="A3164" s="2" t="s">
        <v>6421</v>
      </c>
      <c r="B3164" s="2" t="s">
        <v>6422</v>
      </c>
      <c r="C3164" s="2" t="s">
        <v>16290</v>
      </c>
    </row>
    <row r="3165" spans="1:3">
      <c r="A3165" s="2" t="s">
        <v>6304</v>
      </c>
      <c r="B3165" s="2" t="s">
        <v>6305</v>
      </c>
      <c r="C3165" s="2" t="s">
        <v>16291</v>
      </c>
    </row>
    <row r="3166" spans="1:3">
      <c r="A3166" s="2" t="s">
        <v>6318</v>
      </c>
      <c r="B3166" s="2" t="s">
        <v>6319</v>
      </c>
      <c r="C3166" s="2" t="s">
        <v>16292</v>
      </c>
    </row>
    <row r="3167" spans="1:3">
      <c r="A3167" s="2" t="s">
        <v>6376</v>
      </c>
      <c r="B3167" s="2" t="s">
        <v>6377</v>
      </c>
      <c r="C3167" s="2" t="s">
        <v>16293</v>
      </c>
    </row>
    <row r="3168" spans="1:3">
      <c r="A3168" s="2" t="s">
        <v>6384</v>
      </c>
      <c r="B3168" s="2" t="s">
        <v>6385</v>
      </c>
      <c r="C3168" s="2" t="s">
        <v>16294</v>
      </c>
    </row>
    <row r="3169" spans="1:3">
      <c r="A3169" s="2" t="s">
        <v>6388</v>
      </c>
      <c r="B3169" s="2" t="s">
        <v>6389</v>
      </c>
      <c r="C3169" s="2" t="s">
        <v>16295</v>
      </c>
    </row>
    <row r="3170" spans="1:3">
      <c r="A3170" s="2" t="s">
        <v>6394</v>
      </c>
      <c r="B3170" s="2" t="s">
        <v>6395</v>
      </c>
      <c r="C3170" s="2" t="s">
        <v>16296</v>
      </c>
    </row>
    <row r="3171" spans="1:3">
      <c r="A3171" s="2" t="s">
        <v>6396</v>
      </c>
      <c r="B3171" s="2" t="s">
        <v>6397</v>
      </c>
      <c r="C3171" s="2" t="s">
        <v>16297</v>
      </c>
    </row>
    <row r="3172" spans="1:3">
      <c r="A3172" s="2" t="s">
        <v>6404</v>
      </c>
      <c r="B3172" s="2" t="s">
        <v>6405</v>
      </c>
      <c r="C3172" s="2" t="s">
        <v>16298</v>
      </c>
    </row>
    <row r="3173" spans="1:3">
      <c r="A3173" s="2" t="s">
        <v>6411</v>
      </c>
      <c r="B3173" s="2" t="s">
        <v>6412</v>
      </c>
      <c r="C3173" s="2" t="s">
        <v>16299</v>
      </c>
    </row>
    <row r="3174" spans="1:3">
      <c r="A3174" s="2" t="s">
        <v>6423</v>
      </c>
      <c r="B3174" s="2" t="s">
        <v>6424</v>
      </c>
      <c r="C3174" s="2" t="s">
        <v>16300</v>
      </c>
    </row>
    <row r="3175" spans="1:3">
      <c r="A3175" s="2" t="s">
        <v>6423</v>
      </c>
      <c r="B3175" s="2" t="s">
        <v>6424</v>
      </c>
      <c r="C3175" s="2" t="s">
        <v>16300</v>
      </c>
    </row>
    <row r="3176" spans="1:3">
      <c r="A3176" s="2" t="s">
        <v>6423</v>
      </c>
      <c r="B3176" s="2" t="s">
        <v>6425</v>
      </c>
      <c r="C3176" s="2" t="s">
        <v>16301</v>
      </c>
    </row>
    <row r="3177" spans="1:3">
      <c r="A3177" s="2" t="s">
        <v>6426</v>
      </c>
      <c r="B3177" s="2" t="s">
        <v>6427</v>
      </c>
      <c r="C3177" s="2" t="s">
        <v>16302</v>
      </c>
    </row>
    <row r="3178" spans="1:3">
      <c r="A3178" s="2" t="s">
        <v>6426</v>
      </c>
      <c r="B3178" s="2" t="s">
        <v>6428</v>
      </c>
      <c r="C3178" s="2" t="s">
        <v>16303</v>
      </c>
    </row>
    <row r="3179" spans="1:3">
      <c r="A3179" s="2" t="s">
        <v>6426</v>
      </c>
      <c r="B3179" s="2" t="s">
        <v>6429</v>
      </c>
      <c r="C3179" s="2" t="s">
        <v>16304</v>
      </c>
    </row>
    <row r="3180" spans="1:3">
      <c r="A3180" s="2" t="s">
        <v>6430</v>
      </c>
      <c r="B3180" s="2" t="s">
        <v>6431</v>
      </c>
      <c r="C3180" s="2" t="s">
        <v>16305</v>
      </c>
    </row>
    <row r="3181" spans="1:3">
      <c r="A3181" s="2" t="s">
        <v>6430</v>
      </c>
      <c r="B3181" s="2" t="s">
        <v>6431</v>
      </c>
      <c r="C3181" s="2" t="s">
        <v>16305</v>
      </c>
    </row>
    <row r="3182" spans="1:3">
      <c r="A3182" s="2" t="s">
        <v>6430</v>
      </c>
      <c r="B3182" s="2" t="s">
        <v>6432</v>
      </c>
      <c r="C3182" s="2" t="s">
        <v>16306</v>
      </c>
    </row>
    <row r="3183" spans="1:3">
      <c r="A3183" s="2" t="s">
        <v>6433</v>
      </c>
      <c r="B3183" s="2" t="s">
        <v>6434</v>
      </c>
      <c r="C3183" s="2" t="s">
        <v>16307</v>
      </c>
    </row>
    <row r="3184" spans="1:3">
      <c r="A3184" s="2" t="s">
        <v>6433</v>
      </c>
      <c r="B3184" s="2" t="s">
        <v>6434</v>
      </c>
      <c r="C3184" s="2" t="s">
        <v>16307</v>
      </c>
    </row>
    <row r="3185" spans="1:3">
      <c r="A3185" s="2" t="s">
        <v>6433</v>
      </c>
      <c r="B3185" s="2" t="s">
        <v>6435</v>
      </c>
      <c r="C3185" s="2" t="s">
        <v>16308</v>
      </c>
    </row>
    <row r="3186" spans="1:3">
      <c r="A3186" s="2" t="s">
        <v>6436</v>
      </c>
      <c r="B3186" s="2" t="s">
        <v>6437</v>
      </c>
      <c r="C3186" s="2" t="s">
        <v>16309</v>
      </c>
    </row>
    <row r="3187" spans="1:3">
      <c r="A3187" s="2" t="s">
        <v>6436</v>
      </c>
      <c r="B3187" s="2" t="s">
        <v>6438</v>
      </c>
      <c r="C3187" s="2" t="s">
        <v>16310</v>
      </c>
    </row>
    <row r="3188" spans="1:3">
      <c r="A3188" s="2" t="s">
        <v>6436</v>
      </c>
      <c r="B3188" s="2" t="s">
        <v>6439</v>
      </c>
      <c r="C3188" s="2" t="s">
        <v>16311</v>
      </c>
    </row>
    <row r="3189" spans="1:3">
      <c r="A3189" s="2" t="s">
        <v>6440</v>
      </c>
      <c r="B3189" s="2" t="s">
        <v>6441</v>
      </c>
      <c r="C3189" s="2" t="s">
        <v>16312</v>
      </c>
    </row>
    <row r="3190" spans="1:3">
      <c r="A3190" s="2" t="s">
        <v>6440</v>
      </c>
      <c r="B3190" s="2" t="s">
        <v>6441</v>
      </c>
      <c r="C3190" s="2" t="s">
        <v>16312</v>
      </c>
    </row>
    <row r="3191" spans="1:3">
      <c r="A3191" s="2" t="s">
        <v>6440</v>
      </c>
      <c r="B3191" s="2" t="s">
        <v>6442</v>
      </c>
      <c r="C3191" s="2" t="s">
        <v>16313</v>
      </c>
    </row>
    <row r="3192" spans="1:3">
      <c r="A3192" s="2" t="s">
        <v>6443</v>
      </c>
      <c r="B3192" s="2" t="s">
        <v>6444</v>
      </c>
      <c r="C3192" s="2" t="s">
        <v>16314</v>
      </c>
    </row>
    <row r="3193" spans="1:3">
      <c r="A3193" s="2" t="s">
        <v>6443</v>
      </c>
      <c r="B3193" s="2" t="s">
        <v>1837</v>
      </c>
      <c r="C3193" s="2" t="s">
        <v>16315</v>
      </c>
    </row>
    <row r="3194" spans="1:3">
      <c r="A3194" s="2" t="s">
        <v>6443</v>
      </c>
      <c r="B3194" s="2" t="s">
        <v>6445</v>
      </c>
      <c r="C3194" s="2" t="s">
        <v>16316</v>
      </c>
    </row>
    <row r="3195" spans="1:3">
      <c r="A3195" s="2" t="s">
        <v>6446</v>
      </c>
      <c r="B3195" s="2" t="s">
        <v>6447</v>
      </c>
      <c r="C3195" s="2" t="s">
        <v>16317</v>
      </c>
    </row>
    <row r="3196" spans="1:3">
      <c r="A3196" s="2" t="s">
        <v>6446</v>
      </c>
      <c r="B3196" s="2" t="s">
        <v>6447</v>
      </c>
      <c r="C3196" s="2" t="s">
        <v>16317</v>
      </c>
    </row>
    <row r="3197" spans="1:3">
      <c r="A3197" s="2" t="s">
        <v>6446</v>
      </c>
      <c r="B3197" s="2" t="s">
        <v>6448</v>
      </c>
      <c r="C3197" s="2" t="s">
        <v>16318</v>
      </c>
    </row>
    <row r="3198" spans="1:3">
      <c r="A3198" s="2" t="s">
        <v>6449</v>
      </c>
      <c r="B3198" s="2" t="s">
        <v>6450</v>
      </c>
      <c r="C3198" s="2" t="s">
        <v>16319</v>
      </c>
    </row>
    <row r="3199" spans="1:3">
      <c r="A3199" s="2" t="s">
        <v>6449</v>
      </c>
      <c r="B3199" s="2" t="s">
        <v>6451</v>
      </c>
      <c r="C3199" s="2" t="s">
        <v>16320</v>
      </c>
    </row>
    <row r="3200" spans="1:3">
      <c r="A3200" s="2" t="s">
        <v>6449</v>
      </c>
      <c r="B3200" s="2" t="s">
        <v>6452</v>
      </c>
      <c r="C3200" s="2" t="s">
        <v>16321</v>
      </c>
    </row>
    <row r="3201" spans="1:3">
      <c r="A3201" s="2" t="s">
        <v>6453</v>
      </c>
      <c r="B3201" s="2" t="s">
        <v>6454</v>
      </c>
      <c r="C3201" s="2" t="s">
        <v>16322</v>
      </c>
    </row>
    <row r="3202" spans="1:3">
      <c r="A3202" s="2" t="s">
        <v>6453</v>
      </c>
      <c r="B3202" s="2" t="s">
        <v>6454</v>
      </c>
      <c r="C3202" s="2" t="s">
        <v>16322</v>
      </c>
    </row>
    <row r="3203" spans="1:3">
      <c r="A3203" s="2" t="s">
        <v>6453</v>
      </c>
      <c r="B3203" s="2" t="s">
        <v>6455</v>
      </c>
      <c r="C3203" s="2" t="s">
        <v>16323</v>
      </c>
    </row>
    <row r="3204" spans="1:3">
      <c r="A3204" s="2" t="s">
        <v>6456</v>
      </c>
      <c r="B3204" s="2" t="s">
        <v>6457</v>
      </c>
      <c r="C3204" s="2" t="s">
        <v>16324</v>
      </c>
    </row>
    <row r="3205" spans="1:3">
      <c r="A3205" s="2" t="s">
        <v>6456</v>
      </c>
      <c r="B3205" s="2" t="s">
        <v>6457</v>
      </c>
      <c r="C3205" s="2" t="s">
        <v>16324</v>
      </c>
    </row>
    <row r="3206" spans="1:3">
      <c r="A3206" s="2" t="s">
        <v>6456</v>
      </c>
      <c r="B3206" s="2" t="s">
        <v>6458</v>
      </c>
      <c r="C3206" s="2" t="s">
        <v>16325</v>
      </c>
    </row>
    <row r="3207" spans="1:3">
      <c r="A3207" s="2" t="s">
        <v>6459</v>
      </c>
      <c r="B3207" s="2" t="s">
        <v>6460</v>
      </c>
      <c r="C3207" s="2" t="s">
        <v>16326</v>
      </c>
    </row>
    <row r="3208" spans="1:3">
      <c r="A3208" s="2" t="s">
        <v>6459</v>
      </c>
      <c r="B3208" s="2" t="s">
        <v>6460</v>
      </c>
      <c r="C3208" s="2" t="s">
        <v>16326</v>
      </c>
    </row>
    <row r="3209" spans="1:3">
      <c r="A3209" s="2" t="s">
        <v>6459</v>
      </c>
      <c r="B3209" s="2" t="s">
        <v>6461</v>
      </c>
      <c r="C3209" s="2" t="s">
        <v>16327</v>
      </c>
    </row>
    <row r="3210" spans="1:3">
      <c r="A3210" s="2" t="s">
        <v>6462</v>
      </c>
      <c r="B3210" s="2" t="s">
        <v>6463</v>
      </c>
      <c r="C3210" s="2" t="s">
        <v>16328</v>
      </c>
    </row>
    <row r="3211" spans="1:3">
      <c r="A3211" s="2" t="s">
        <v>6464</v>
      </c>
      <c r="B3211" s="2" t="s">
        <v>6465</v>
      </c>
      <c r="C3211" s="2" t="s">
        <v>16329</v>
      </c>
    </row>
    <row r="3212" spans="1:3">
      <c r="A3212" s="2" t="s">
        <v>6466</v>
      </c>
      <c r="B3212" s="2" t="s">
        <v>6467</v>
      </c>
      <c r="C3212" s="2" t="s">
        <v>16330</v>
      </c>
    </row>
    <row r="3213" spans="1:3">
      <c r="A3213" s="2" t="s">
        <v>6468</v>
      </c>
      <c r="B3213" s="2" t="s">
        <v>6469</v>
      </c>
      <c r="C3213" s="2" t="s">
        <v>16331</v>
      </c>
    </row>
    <row r="3214" spans="1:3">
      <c r="A3214" s="2" t="s">
        <v>6470</v>
      </c>
      <c r="B3214" s="2" t="s">
        <v>6471</v>
      </c>
      <c r="C3214" s="2" t="s">
        <v>16332</v>
      </c>
    </row>
    <row r="3215" spans="1:3">
      <c r="A3215" s="2" t="s">
        <v>6472</v>
      </c>
      <c r="B3215" s="2" t="s">
        <v>6473</v>
      </c>
      <c r="C3215" s="2" t="s">
        <v>16333</v>
      </c>
    </row>
    <row r="3216" spans="1:3">
      <c r="A3216" s="2" t="s">
        <v>6474</v>
      </c>
      <c r="B3216" s="2" t="s">
        <v>6475</v>
      </c>
      <c r="C3216" s="2" t="s">
        <v>16334</v>
      </c>
    </row>
    <row r="3217" spans="1:3">
      <c r="A3217" s="2" t="s">
        <v>6476</v>
      </c>
      <c r="B3217" s="2" t="s">
        <v>6477</v>
      </c>
      <c r="C3217" s="2" t="s">
        <v>16335</v>
      </c>
    </row>
    <row r="3218" spans="1:3">
      <c r="A3218" s="2" t="s">
        <v>6478</v>
      </c>
      <c r="B3218" s="2" t="s">
        <v>6479</v>
      </c>
      <c r="C3218" s="2" t="s">
        <v>16336</v>
      </c>
    </row>
    <row r="3219" spans="1:3">
      <c r="A3219" s="2" t="s">
        <v>6480</v>
      </c>
      <c r="B3219" s="2" t="s">
        <v>6481</v>
      </c>
      <c r="C3219" s="2" t="s">
        <v>16337</v>
      </c>
    </row>
    <row r="3220" spans="1:3">
      <c r="A3220" s="2" t="s">
        <v>6482</v>
      </c>
      <c r="B3220" s="2" t="s">
        <v>6483</v>
      </c>
      <c r="C3220" s="2" t="s">
        <v>16338</v>
      </c>
    </row>
    <row r="3221" spans="1:3">
      <c r="A3221" s="2" t="s">
        <v>6484</v>
      </c>
      <c r="B3221" s="2" t="s">
        <v>6485</v>
      </c>
      <c r="C3221" s="2" t="s">
        <v>16339</v>
      </c>
    </row>
    <row r="3222" spans="1:3">
      <c r="A3222" s="2" t="s">
        <v>6486</v>
      </c>
      <c r="B3222" s="2" t="s">
        <v>6487</v>
      </c>
      <c r="C3222" s="2" t="s">
        <v>16340</v>
      </c>
    </row>
    <row r="3223" spans="1:3">
      <c r="A3223" s="2" t="s">
        <v>6488</v>
      </c>
      <c r="B3223" s="2" t="s">
        <v>6489</v>
      </c>
      <c r="C3223" s="2" t="s">
        <v>16341</v>
      </c>
    </row>
    <row r="3224" spans="1:3">
      <c r="A3224" s="2" t="s">
        <v>6490</v>
      </c>
      <c r="B3224" s="2" t="s">
        <v>6491</v>
      </c>
      <c r="C3224" s="2" t="s">
        <v>16342</v>
      </c>
    </row>
    <row r="3225" spans="1:3">
      <c r="A3225" s="2" t="s">
        <v>6492</v>
      </c>
      <c r="B3225" s="2" t="s">
        <v>6493</v>
      </c>
      <c r="C3225" s="2" t="s">
        <v>16343</v>
      </c>
    </row>
    <row r="3226" spans="1:3">
      <c r="A3226" s="2" t="s">
        <v>6494</v>
      </c>
      <c r="B3226" s="2" t="s">
        <v>6495</v>
      </c>
      <c r="C3226" s="2" t="s">
        <v>16344</v>
      </c>
    </row>
    <row r="3227" spans="1:3">
      <c r="A3227" s="2" t="s">
        <v>6496</v>
      </c>
      <c r="B3227" s="2" t="s">
        <v>6497</v>
      </c>
      <c r="C3227" s="2" t="s">
        <v>16345</v>
      </c>
    </row>
    <row r="3228" spans="1:3">
      <c r="A3228" s="2" t="s">
        <v>6498</v>
      </c>
      <c r="B3228" s="2" t="s">
        <v>6499</v>
      </c>
      <c r="C3228" s="2" t="s">
        <v>16346</v>
      </c>
    </row>
    <row r="3229" spans="1:3">
      <c r="A3229" s="2" t="s">
        <v>6500</v>
      </c>
      <c r="B3229" s="2" t="s">
        <v>6501</v>
      </c>
      <c r="C3229" s="2" t="s">
        <v>16347</v>
      </c>
    </row>
    <row r="3230" spans="1:3">
      <c r="A3230" s="2" t="s">
        <v>6502</v>
      </c>
      <c r="B3230" s="2" t="s">
        <v>6503</v>
      </c>
      <c r="C3230" s="2" t="s">
        <v>16348</v>
      </c>
    </row>
    <row r="3231" spans="1:3">
      <c r="A3231" s="2" t="s">
        <v>6504</v>
      </c>
      <c r="B3231" s="2" t="s">
        <v>6505</v>
      </c>
      <c r="C3231" s="2" t="s">
        <v>16349</v>
      </c>
    </row>
    <row r="3232" spans="1:3">
      <c r="A3232" s="2" t="s">
        <v>6506</v>
      </c>
      <c r="B3232" s="2" t="s">
        <v>6507</v>
      </c>
      <c r="C3232" s="2" t="s">
        <v>16350</v>
      </c>
    </row>
    <row r="3233" spans="1:3">
      <c r="A3233" s="2" t="s">
        <v>6508</v>
      </c>
      <c r="B3233" s="2" t="s">
        <v>6509</v>
      </c>
      <c r="C3233" s="2" t="s">
        <v>16351</v>
      </c>
    </row>
    <row r="3234" spans="1:3">
      <c r="A3234" s="2" t="s">
        <v>6510</v>
      </c>
      <c r="B3234" s="2" t="s">
        <v>6511</v>
      </c>
      <c r="C3234" s="2" t="s">
        <v>16352</v>
      </c>
    </row>
    <row r="3235" spans="1:3">
      <c r="A3235" s="2" t="s">
        <v>6512</v>
      </c>
      <c r="B3235" s="2" t="s">
        <v>6513</v>
      </c>
      <c r="C3235" s="2" t="s">
        <v>16353</v>
      </c>
    </row>
    <row r="3236" spans="1:3">
      <c r="A3236" s="2" t="s">
        <v>6514</v>
      </c>
      <c r="B3236" s="2" t="s">
        <v>6515</v>
      </c>
      <c r="C3236" s="2" t="s">
        <v>16354</v>
      </c>
    </row>
    <row r="3237" spans="1:3">
      <c r="A3237" s="2" t="s">
        <v>6516</v>
      </c>
      <c r="B3237" s="2" t="s">
        <v>6517</v>
      </c>
      <c r="C3237" s="2" t="s">
        <v>16355</v>
      </c>
    </row>
    <row r="3238" spans="1:3">
      <c r="A3238" s="2" t="s">
        <v>6518</v>
      </c>
      <c r="B3238" s="2" t="s">
        <v>6519</v>
      </c>
      <c r="C3238" s="2" t="s">
        <v>16356</v>
      </c>
    </row>
    <row r="3239" spans="1:3">
      <c r="A3239" s="2" t="s">
        <v>6520</v>
      </c>
      <c r="B3239" s="2" t="s">
        <v>6521</v>
      </c>
      <c r="C3239" s="2" t="s">
        <v>16357</v>
      </c>
    </row>
    <row r="3240" spans="1:3">
      <c r="A3240" s="2" t="s">
        <v>6522</v>
      </c>
      <c r="B3240" s="2" t="s">
        <v>6523</v>
      </c>
      <c r="C3240" s="2" t="s">
        <v>16358</v>
      </c>
    </row>
    <row r="3241" spans="1:3">
      <c r="A3241" s="2" t="s">
        <v>6524</v>
      </c>
      <c r="B3241" s="2" t="s">
        <v>6525</v>
      </c>
      <c r="C3241" s="2" t="s">
        <v>16359</v>
      </c>
    </row>
    <row r="3242" spans="1:3">
      <c r="A3242" s="2" t="s">
        <v>6526</v>
      </c>
      <c r="B3242" s="2" t="s">
        <v>6527</v>
      </c>
      <c r="C3242" s="2" t="s">
        <v>16360</v>
      </c>
    </row>
    <row r="3243" spans="1:3">
      <c r="A3243" s="2" t="s">
        <v>16361</v>
      </c>
      <c r="B3243" s="2" t="s">
        <v>16362</v>
      </c>
      <c r="C3243" s="2" t="s">
        <v>16363</v>
      </c>
    </row>
    <row r="3244" spans="1:3">
      <c r="A3244" s="2" t="s">
        <v>16364</v>
      </c>
      <c r="B3244" s="2" t="s">
        <v>16365</v>
      </c>
      <c r="C3244" s="2" t="s">
        <v>16366</v>
      </c>
    </row>
    <row r="3245" spans="1:3">
      <c r="A3245" s="2" t="s">
        <v>16367</v>
      </c>
      <c r="B3245" s="2" t="s">
        <v>16368</v>
      </c>
      <c r="C3245" s="2" t="s">
        <v>16369</v>
      </c>
    </row>
    <row r="3246" spans="1:3">
      <c r="A3246" s="2" t="s">
        <v>6528</v>
      </c>
      <c r="B3246" s="2" t="s">
        <v>6529</v>
      </c>
      <c r="C3246" s="2" t="s">
        <v>16370</v>
      </c>
    </row>
    <row r="3247" spans="1:3">
      <c r="A3247" s="2" t="s">
        <v>6530</v>
      </c>
      <c r="B3247" s="2" t="s">
        <v>6531</v>
      </c>
      <c r="C3247" s="2" t="s">
        <v>16371</v>
      </c>
    </row>
    <row r="3248" spans="1:3">
      <c r="A3248" s="2" t="s">
        <v>6532</v>
      </c>
      <c r="B3248" s="2" t="s">
        <v>6533</v>
      </c>
      <c r="C3248" s="2" t="s">
        <v>16372</v>
      </c>
    </row>
    <row r="3249" spans="1:3">
      <c r="A3249" s="2" t="s">
        <v>6534</v>
      </c>
      <c r="B3249" s="2" t="s">
        <v>6535</v>
      </c>
      <c r="C3249" s="2" t="s">
        <v>16373</v>
      </c>
    </row>
    <row r="3250" spans="1:3">
      <c r="A3250" s="2" t="s">
        <v>6536</v>
      </c>
      <c r="B3250" s="2" t="s">
        <v>6537</v>
      </c>
      <c r="C3250" s="2" t="s">
        <v>16374</v>
      </c>
    </row>
    <row r="3251" spans="1:3">
      <c r="A3251" s="2" t="s">
        <v>6538</v>
      </c>
      <c r="B3251" s="2" t="s">
        <v>6539</v>
      </c>
      <c r="C3251" s="2" t="s">
        <v>16375</v>
      </c>
    </row>
    <row r="3252" spans="1:3">
      <c r="A3252" s="2" t="s">
        <v>6540</v>
      </c>
      <c r="B3252" s="2" t="s">
        <v>6541</v>
      </c>
      <c r="C3252" s="2" t="s">
        <v>16376</v>
      </c>
    </row>
    <row r="3253" spans="1:3">
      <c r="A3253" s="2" t="s">
        <v>6542</v>
      </c>
      <c r="B3253" s="2" t="s">
        <v>6543</v>
      </c>
      <c r="C3253" s="2" t="s">
        <v>16377</v>
      </c>
    </row>
    <row r="3254" spans="1:3">
      <c r="A3254" s="2" t="s">
        <v>6544</v>
      </c>
      <c r="B3254" s="2" t="s">
        <v>6545</v>
      </c>
      <c r="C3254" s="2" t="s">
        <v>16378</v>
      </c>
    </row>
    <row r="3255" spans="1:3">
      <c r="A3255" s="2" t="s">
        <v>6546</v>
      </c>
      <c r="B3255" s="2" t="s">
        <v>6547</v>
      </c>
      <c r="C3255" s="2" t="s">
        <v>16379</v>
      </c>
    </row>
    <row r="3256" spans="1:3">
      <c r="A3256" s="2" t="s">
        <v>6548</v>
      </c>
      <c r="B3256" s="2" t="s">
        <v>6549</v>
      </c>
      <c r="C3256" s="2" t="s">
        <v>16380</v>
      </c>
    </row>
    <row r="3257" spans="1:3">
      <c r="A3257" s="2" t="s">
        <v>6550</v>
      </c>
      <c r="B3257" s="2" t="s">
        <v>6551</v>
      </c>
      <c r="C3257" s="2" t="s">
        <v>16381</v>
      </c>
    </row>
    <row r="3258" spans="1:3">
      <c r="A3258" s="2" t="s">
        <v>6552</v>
      </c>
      <c r="B3258" s="2" t="s">
        <v>6553</v>
      </c>
      <c r="C3258" s="2" t="s">
        <v>16382</v>
      </c>
    </row>
    <row r="3259" spans="1:3">
      <c r="A3259" s="2" t="s">
        <v>6554</v>
      </c>
      <c r="B3259" s="2" t="s">
        <v>6555</v>
      </c>
      <c r="C3259" s="2" t="s">
        <v>16383</v>
      </c>
    </row>
    <row r="3260" spans="1:3">
      <c r="A3260" s="2" t="s">
        <v>6556</v>
      </c>
      <c r="B3260" s="2" t="s">
        <v>6557</v>
      </c>
      <c r="C3260" s="2" t="s">
        <v>16384</v>
      </c>
    </row>
    <row r="3261" spans="1:3">
      <c r="A3261" s="2" t="s">
        <v>6558</v>
      </c>
      <c r="B3261" s="2" t="s">
        <v>6559</v>
      </c>
      <c r="C3261" s="2" t="s">
        <v>16385</v>
      </c>
    </row>
    <row r="3262" spans="1:3">
      <c r="A3262" s="2" t="s">
        <v>6560</v>
      </c>
      <c r="B3262" s="2" t="s">
        <v>6561</v>
      </c>
      <c r="C3262" s="2" t="s">
        <v>16386</v>
      </c>
    </row>
    <row r="3263" spans="1:3">
      <c r="A3263" s="2" t="s">
        <v>6562</v>
      </c>
      <c r="B3263" s="2" t="s">
        <v>6563</v>
      </c>
      <c r="C3263" s="2" t="s">
        <v>16387</v>
      </c>
    </row>
    <row r="3264" spans="1:3">
      <c r="A3264" s="2" t="s">
        <v>6564</v>
      </c>
      <c r="B3264" s="2" t="s">
        <v>6565</v>
      </c>
      <c r="C3264" s="2" t="s">
        <v>16388</v>
      </c>
    </row>
    <row r="3265" spans="1:3">
      <c r="A3265" s="2" t="s">
        <v>6566</v>
      </c>
      <c r="B3265" s="2" t="s">
        <v>6567</v>
      </c>
      <c r="C3265" s="2" t="s">
        <v>16389</v>
      </c>
    </row>
    <row r="3266" spans="1:3">
      <c r="A3266" s="2" t="s">
        <v>6568</v>
      </c>
      <c r="B3266" s="2" t="s">
        <v>6569</v>
      </c>
      <c r="C3266" s="2" t="s">
        <v>16390</v>
      </c>
    </row>
    <row r="3267" spans="1:3">
      <c r="A3267" s="2" t="s">
        <v>6570</v>
      </c>
      <c r="B3267" s="2" t="s">
        <v>6571</v>
      </c>
      <c r="C3267" s="2" t="s">
        <v>16391</v>
      </c>
    </row>
    <row r="3268" spans="1:3">
      <c r="A3268" s="2" t="s">
        <v>6572</v>
      </c>
      <c r="B3268" s="2" t="s">
        <v>6573</v>
      </c>
      <c r="C3268" s="2" t="s">
        <v>16392</v>
      </c>
    </row>
    <row r="3269" spans="1:3">
      <c r="A3269" s="2" t="s">
        <v>6574</v>
      </c>
      <c r="B3269" s="2" t="s">
        <v>6575</v>
      </c>
      <c r="C3269" s="2" t="s">
        <v>16393</v>
      </c>
    </row>
    <row r="3270" spans="1:3">
      <c r="A3270" s="2" t="s">
        <v>6576</v>
      </c>
      <c r="B3270" s="2" t="s">
        <v>6577</v>
      </c>
      <c r="C3270" s="2" t="s">
        <v>16394</v>
      </c>
    </row>
    <row r="3271" spans="1:3">
      <c r="A3271" s="2" t="s">
        <v>6578</v>
      </c>
      <c r="B3271" s="2" t="s">
        <v>6579</v>
      </c>
      <c r="C3271" s="2" t="s">
        <v>16395</v>
      </c>
    </row>
    <row r="3272" spans="1:3">
      <c r="A3272" s="2" t="s">
        <v>6580</v>
      </c>
      <c r="B3272" s="2" t="s">
        <v>6581</v>
      </c>
      <c r="C3272" s="2" t="s">
        <v>16396</v>
      </c>
    </row>
    <row r="3273" spans="1:3">
      <c r="A3273" s="2" t="s">
        <v>6582</v>
      </c>
      <c r="B3273" s="2" t="s">
        <v>6583</v>
      </c>
      <c r="C3273" s="2" t="s">
        <v>16397</v>
      </c>
    </row>
    <row r="3274" spans="1:3">
      <c r="A3274" s="2" t="s">
        <v>6584</v>
      </c>
      <c r="B3274" s="2" t="s">
        <v>6585</v>
      </c>
      <c r="C3274" s="2" t="s">
        <v>16398</v>
      </c>
    </row>
    <row r="3275" spans="1:3">
      <c r="A3275" s="2" t="s">
        <v>6586</v>
      </c>
      <c r="B3275" s="2" t="s">
        <v>6587</v>
      </c>
      <c r="C3275" s="2" t="s">
        <v>16399</v>
      </c>
    </row>
    <row r="3276" spans="1:3">
      <c r="A3276" s="2" t="s">
        <v>6588</v>
      </c>
      <c r="B3276" s="2" t="s">
        <v>6589</v>
      </c>
      <c r="C3276" s="2" t="s">
        <v>16400</v>
      </c>
    </row>
    <row r="3277" spans="1:3">
      <c r="A3277" s="2" t="s">
        <v>6590</v>
      </c>
      <c r="B3277" s="2" t="s">
        <v>6591</v>
      </c>
      <c r="C3277" s="2" t="s">
        <v>16401</v>
      </c>
    </row>
    <row r="3278" spans="1:3">
      <c r="A3278" s="2" t="s">
        <v>6592</v>
      </c>
      <c r="B3278" s="2" t="s">
        <v>6593</v>
      </c>
      <c r="C3278" s="2" t="s">
        <v>16402</v>
      </c>
    </row>
    <row r="3279" spans="1:3">
      <c r="A3279" s="2" t="s">
        <v>6594</v>
      </c>
      <c r="B3279" s="2" t="s">
        <v>6595</v>
      </c>
      <c r="C3279" s="2" t="s">
        <v>16403</v>
      </c>
    </row>
    <row r="3280" spans="1:3">
      <c r="A3280" s="2" t="s">
        <v>6596</v>
      </c>
      <c r="B3280" s="2" t="s">
        <v>6597</v>
      </c>
      <c r="C3280" s="2" t="s">
        <v>16404</v>
      </c>
    </row>
    <row r="3281" spans="1:3">
      <c r="A3281" s="2" t="s">
        <v>6598</v>
      </c>
      <c r="B3281" s="2" t="s">
        <v>6599</v>
      </c>
      <c r="C3281" s="2" t="s">
        <v>16405</v>
      </c>
    </row>
    <row r="3282" spans="1:3">
      <c r="A3282" s="2" t="s">
        <v>6600</v>
      </c>
      <c r="B3282" s="2" t="s">
        <v>6601</v>
      </c>
      <c r="C3282" s="2" t="s">
        <v>16406</v>
      </c>
    </row>
    <row r="3283" spans="1:3">
      <c r="A3283" s="2" t="s">
        <v>6602</v>
      </c>
      <c r="B3283" s="2" t="s">
        <v>6603</v>
      </c>
      <c r="C3283" s="2" t="s">
        <v>16407</v>
      </c>
    </row>
    <row r="3284" spans="1:3">
      <c r="A3284" s="2" t="s">
        <v>6604</v>
      </c>
      <c r="B3284" s="2" t="s">
        <v>6605</v>
      </c>
      <c r="C3284" s="2" t="s">
        <v>16408</v>
      </c>
    </row>
    <row r="3285" spans="1:3">
      <c r="A3285" s="2" t="s">
        <v>6606</v>
      </c>
      <c r="B3285" s="2" t="s">
        <v>6607</v>
      </c>
      <c r="C3285" s="2" t="s">
        <v>16409</v>
      </c>
    </row>
    <row r="3286" spans="1:3">
      <c r="A3286" s="2" t="s">
        <v>6608</v>
      </c>
      <c r="B3286" s="2" t="s">
        <v>6609</v>
      </c>
      <c r="C3286" s="2" t="s">
        <v>16410</v>
      </c>
    </row>
    <row r="3287" spans="1:3">
      <c r="A3287" s="2" t="s">
        <v>6610</v>
      </c>
      <c r="B3287" s="2" t="s">
        <v>6611</v>
      </c>
      <c r="C3287" s="2" t="s">
        <v>16411</v>
      </c>
    </row>
    <row r="3288" spans="1:3">
      <c r="A3288" s="2" t="s">
        <v>6612</v>
      </c>
      <c r="B3288" s="2" t="s">
        <v>6613</v>
      </c>
      <c r="C3288" s="2" t="s">
        <v>16412</v>
      </c>
    </row>
    <row r="3289" spans="1:3">
      <c r="A3289" s="2" t="s">
        <v>6614</v>
      </c>
      <c r="B3289" s="2" t="s">
        <v>6615</v>
      </c>
      <c r="C3289" s="2" t="s">
        <v>16413</v>
      </c>
    </row>
    <row r="3290" spans="1:3">
      <c r="A3290" s="2" t="s">
        <v>6616</v>
      </c>
      <c r="B3290" s="2" t="s">
        <v>6617</v>
      </c>
      <c r="C3290" s="2" t="s">
        <v>16414</v>
      </c>
    </row>
    <row r="3291" spans="1:3">
      <c r="A3291" s="2" t="s">
        <v>6618</v>
      </c>
      <c r="B3291" s="2" t="s">
        <v>6619</v>
      </c>
      <c r="C3291" s="2" t="s">
        <v>16415</v>
      </c>
    </row>
    <row r="3292" spans="1:3">
      <c r="A3292" s="2" t="s">
        <v>6620</v>
      </c>
      <c r="B3292" s="2" t="s">
        <v>6621</v>
      </c>
      <c r="C3292" s="2" t="s">
        <v>16416</v>
      </c>
    </row>
    <row r="3293" spans="1:3">
      <c r="A3293" s="2" t="s">
        <v>6622</v>
      </c>
      <c r="B3293" s="2" t="s">
        <v>6623</v>
      </c>
      <c r="C3293" s="2" t="s">
        <v>16417</v>
      </c>
    </row>
    <row r="3294" spans="1:3">
      <c r="A3294" s="2" t="s">
        <v>6624</v>
      </c>
      <c r="B3294" s="2" t="s">
        <v>6625</v>
      </c>
      <c r="C3294" s="2" t="s">
        <v>16418</v>
      </c>
    </row>
    <row r="3295" spans="1:3">
      <c r="A3295" s="2" t="s">
        <v>6626</v>
      </c>
      <c r="B3295" s="2" t="s">
        <v>6627</v>
      </c>
      <c r="C3295" s="2" t="s">
        <v>16419</v>
      </c>
    </row>
    <row r="3296" spans="1:3">
      <c r="A3296" s="2" t="s">
        <v>6628</v>
      </c>
      <c r="B3296" s="2" t="s">
        <v>6629</v>
      </c>
      <c r="C3296" s="2" t="s">
        <v>16420</v>
      </c>
    </row>
    <row r="3297" spans="1:3">
      <c r="A3297" s="2" t="s">
        <v>6630</v>
      </c>
      <c r="B3297" s="2" t="s">
        <v>6631</v>
      </c>
      <c r="C3297" s="2" t="s">
        <v>16421</v>
      </c>
    </row>
    <row r="3298" spans="1:3">
      <c r="A3298" s="2" t="s">
        <v>6632</v>
      </c>
      <c r="B3298" s="2" t="s">
        <v>6633</v>
      </c>
      <c r="C3298" s="2" t="s">
        <v>16422</v>
      </c>
    </row>
    <row r="3299" spans="1:3">
      <c r="A3299" s="2" t="s">
        <v>6634</v>
      </c>
      <c r="B3299" s="2" t="s">
        <v>6635</v>
      </c>
      <c r="C3299" s="2" t="s">
        <v>16423</v>
      </c>
    </row>
    <row r="3300" spans="1:3">
      <c r="A3300" s="2" t="s">
        <v>6636</v>
      </c>
      <c r="B3300" s="2" t="s">
        <v>6637</v>
      </c>
      <c r="C3300" s="2" t="s">
        <v>16424</v>
      </c>
    </row>
    <row r="3301" spans="1:3">
      <c r="A3301" s="2" t="s">
        <v>6638</v>
      </c>
      <c r="B3301" s="2" t="s">
        <v>6639</v>
      </c>
      <c r="C3301" s="2" t="s">
        <v>16425</v>
      </c>
    </row>
    <row r="3302" spans="1:3">
      <c r="A3302" s="2" t="s">
        <v>6640</v>
      </c>
      <c r="B3302" s="2" t="s">
        <v>6641</v>
      </c>
      <c r="C3302" s="2" t="s">
        <v>16426</v>
      </c>
    </row>
    <row r="3303" spans="1:3">
      <c r="A3303" s="2" t="s">
        <v>6642</v>
      </c>
      <c r="B3303" s="2" t="s">
        <v>6643</v>
      </c>
      <c r="C3303" s="2" t="s">
        <v>16427</v>
      </c>
    </row>
    <row r="3304" spans="1:3">
      <c r="A3304" s="2" t="s">
        <v>6644</v>
      </c>
      <c r="B3304" s="2" t="s">
        <v>6645</v>
      </c>
      <c r="C3304" s="2" t="s">
        <v>16428</v>
      </c>
    </row>
    <row r="3305" spans="1:3">
      <c r="A3305" s="2" t="s">
        <v>6646</v>
      </c>
      <c r="B3305" s="2" t="s">
        <v>6647</v>
      </c>
      <c r="C3305" s="2" t="s">
        <v>16429</v>
      </c>
    </row>
    <row r="3306" spans="1:3">
      <c r="A3306" s="2" t="s">
        <v>6648</v>
      </c>
      <c r="B3306" s="2" t="s">
        <v>6649</v>
      </c>
      <c r="C3306" s="2" t="s">
        <v>16430</v>
      </c>
    </row>
    <row r="3307" spans="1:3">
      <c r="A3307" s="2" t="s">
        <v>6650</v>
      </c>
      <c r="B3307" s="2" t="s">
        <v>6651</v>
      </c>
      <c r="C3307" s="2" t="s">
        <v>16431</v>
      </c>
    </row>
    <row r="3308" spans="1:3">
      <c r="A3308" s="2" t="s">
        <v>6652</v>
      </c>
      <c r="B3308" s="2" t="s">
        <v>16432</v>
      </c>
      <c r="C3308" s="2" t="s">
        <v>16433</v>
      </c>
    </row>
    <row r="3309" spans="1:3">
      <c r="A3309" s="2" t="s">
        <v>6653</v>
      </c>
      <c r="B3309" s="2" t="s">
        <v>6654</v>
      </c>
      <c r="C3309" s="2" t="s">
        <v>16434</v>
      </c>
    </row>
    <row r="3310" spans="1:3">
      <c r="A3310" s="2" t="s">
        <v>6655</v>
      </c>
      <c r="B3310" s="2" t="s">
        <v>6656</v>
      </c>
      <c r="C3310" s="2" t="s">
        <v>16435</v>
      </c>
    </row>
    <row r="3311" spans="1:3">
      <c r="A3311" s="2" t="s">
        <v>6657</v>
      </c>
      <c r="B3311" s="2" t="s">
        <v>6658</v>
      </c>
      <c r="C3311" s="2" t="s">
        <v>16436</v>
      </c>
    </row>
    <row r="3312" spans="1:3">
      <c r="A3312" s="2" t="s">
        <v>6659</v>
      </c>
      <c r="B3312" s="2" t="s">
        <v>6660</v>
      </c>
      <c r="C3312" s="2" t="s">
        <v>16437</v>
      </c>
    </row>
    <row r="3313" spans="1:3">
      <c r="A3313" s="2" t="s">
        <v>6661</v>
      </c>
      <c r="B3313" s="2" t="s">
        <v>6662</v>
      </c>
      <c r="C3313" s="2" t="s">
        <v>16438</v>
      </c>
    </row>
    <row r="3314" spans="1:3">
      <c r="A3314" s="2" t="s">
        <v>6663</v>
      </c>
      <c r="B3314" s="2" t="s">
        <v>6664</v>
      </c>
      <c r="C3314" s="2" t="s">
        <v>16439</v>
      </c>
    </row>
    <row r="3315" spans="1:3">
      <c r="A3315" s="2" t="s">
        <v>6665</v>
      </c>
      <c r="B3315" s="2" t="s">
        <v>6666</v>
      </c>
      <c r="C3315" s="2" t="s">
        <v>16440</v>
      </c>
    </row>
    <row r="3316" spans="1:3">
      <c r="A3316" s="2" t="s">
        <v>6667</v>
      </c>
      <c r="B3316" s="2" t="s">
        <v>16441</v>
      </c>
      <c r="C3316" s="2" t="s">
        <v>16442</v>
      </c>
    </row>
    <row r="3317" spans="1:3">
      <c r="A3317" s="2" t="s">
        <v>6668</v>
      </c>
      <c r="B3317" s="2" t="s">
        <v>6669</v>
      </c>
      <c r="C3317" s="2" t="s">
        <v>16443</v>
      </c>
    </row>
    <row r="3318" spans="1:3">
      <c r="A3318" s="2" t="s">
        <v>6670</v>
      </c>
      <c r="B3318" s="2" t="s">
        <v>6671</v>
      </c>
      <c r="C3318" s="2" t="s">
        <v>16444</v>
      </c>
    </row>
    <row r="3319" spans="1:3">
      <c r="A3319" s="2" t="s">
        <v>6672</v>
      </c>
      <c r="B3319" s="2" t="s">
        <v>6673</v>
      </c>
      <c r="C3319" s="2" t="s">
        <v>16445</v>
      </c>
    </row>
    <row r="3320" spans="1:3">
      <c r="A3320" s="2" t="s">
        <v>6674</v>
      </c>
      <c r="B3320" s="2" t="s">
        <v>6675</v>
      </c>
      <c r="C3320" s="2" t="s">
        <v>16446</v>
      </c>
    </row>
    <row r="3321" spans="1:3">
      <c r="A3321" s="2" t="s">
        <v>6676</v>
      </c>
      <c r="B3321" s="2" t="s">
        <v>6677</v>
      </c>
      <c r="C3321" s="2" t="s">
        <v>16447</v>
      </c>
    </row>
    <row r="3322" spans="1:3">
      <c r="A3322" s="2" t="s">
        <v>6678</v>
      </c>
      <c r="B3322" s="2" t="s">
        <v>6679</v>
      </c>
      <c r="C3322" s="2" t="s">
        <v>16448</v>
      </c>
    </row>
    <row r="3323" spans="1:3">
      <c r="A3323" s="2" t="s">
        <v>6680</v>
      </c>
      <c r="B3323" s="2" t="s">
        <v>6681</v>
      </c>
      <c r="C3323" s="2" t="s">
        <v>16449</v>
      </c>
    </row>
    <row r="3324" spans="1:3">
      <c r="A3324" s="2" t="s">
        <v>6682</v>
      </c>
      <c r="B3324" s="2" t="s">
        <v>6683</v>
      </c>
      <c r="C3324" s="2" t="s">
        <v>16450</v>
      </c>
    </row>
    <row r="3325" spans="1:3">
      <c r="A3325" s="2" t="s">
        <v>6684</v>
      </c>
      <c r="B3325" s="2" t="s">
        <v>6685</v>
      </c>
      <c r="C3325" s="2" t="s">
        <v>16451</v>
      </c>
    </row>
    <row r="3326" spans="1:3">
      <c r="A3326" s="2" t="s">
        <v>6686</v>
      </c>
      <c r="B3326" s="2" t="s">
        <v>6687</v>
      </c>
      <c r="C3326" s="2" t="s">
        <v>16452</v>
      </c>
    </row>
    <row r="3327" spans="1:3">
      <c r="A3327" s="2" t="s">
        <v>6688</v>
      </c>
      <c r="B3327" s="2" t="s">
        <v>6689</v>
      </c>
      <c r="C3327" s="2" t="s">
        <v>16453</v>
      </c>
    </row>
    <row r="3328" spans="1:3">
      <c r="A3328" s="2" t="s">
        <v>6690</v>
      </c>
      <c r="B3328" s="2" t="s">
        <v>6691</v>
      </c>
      <c r="C3328" s="2" t="s">
        <v>16454</v>
      </c>
    </row>
    <row r="3329" spans="1:3">
      <c r="A3329" s="2" t="s">
        <v>6692</v>
      </c>
      <c r="B3329" s="2" t="s">
        <v>6693</v>
      </c>
      <c r="C3329" s="2" t="s">
        <v>16455</v>
      </c>
    </row>
    <row r="3330" spans="1:3">
      <c r="A3330" s="2" t="s">
        <v>6694</v>
      </c>
      <c r="B3330" s="2" t="s">
        <v>6695</v>
      </c>
      <c r="C3330" s="2" t="s">
        <v>16456</v>
      </c>
    </row>
    <row r="3331" spans="1:3">
      <c r="A3331" s="2" t="s">
        <v>6696</v>
      </c>
      <c r="B3331" s="2" t="s">
        <v>6697</v>
      </c>
      <c r="C3331" s="2" t="s">
        <v>16457</v>
      </c>
    </row>
    <row r="3332" spans="1:3">
      <c r="A3332" s="2" t="s">
        <v>6698</v>
      </c>
      <c r="B3332" s="2" t="s">
        <v>6699</v>
      </c>
      <c r="C3332" s="2" t="s">
        <v>16458</v>
      </c>
    </row>
    <row r="3333" spans="1:3">
      <c r="A3333" s="2" t="s">
        <v>6700</v>
      </c>
      <c r="B3333" s="2" t="s">
        <v>6701</v>
      </c>
      <c r="C3333" s="2" t="s">
        <v>16459</v>
      </c>
    </row>
    <row r="3334" spans="1:3">
      <c r="A3334" s="2" t="s">
        <v>6702</v>
      </c>
      <c r="B3334" s="2" t="s">
        <v>6703</v>
      </c>
      <c r="C3334" s="2" t="s">
        <v>16460</v>
      </c>
    </row>
    <row r="3335" spans="1:3">
      <c r="A3335" s="2" t="s">
        <v>6704</v>
      </c>
      <c r="B3335" s="2" t="s">
        <v>6705</v>
      </c>
      <c r="C3335" s="2" t="s">
        <v>16461</v>
      </c>
    </row>
    <row r="3336" spans="1:3">
      <c r="A3336" s="2" t="s">
        <v>6706</v>
      </c>
      <c r="B3336" s="2" t="s">
        <v>6707</v>
      </c>
      <c r="C3336" s="2" t="s">
        <v>16462</v>
      </c>
    </row>
    <row r="3337" spans="1:3">
      <c r="A3337" s="2" t="s">
        <v>6708</v>
      </c>
      <c r="B3337" s="2" t="s">
        <v>6709</v>
      </c>
      <c r="C3337" s="2" t="s">
        <v>16463</v>
      </c>
    </row>
    <row r="3338" spans="1:3">
      <c r="A3338" s="2" t="s">
        <v>6710</v>
      </c>
      <c r="B3338" s="2" t="s">
        <v>6711</v>
      </c>
      <c r="C3338" s="2" t="s">
        <v>16464</v>
      </c>
    </row>
    <row r="3339" spans="1:3">
      <c r="A3339" s="2" t="s">
        <v>6712</v>
      </c>
      <c r="B3339" s="2" t="s">
        <v>6713</v>
      </c>
      <c r="C3339" s="2" t="s">
        <v>16465</v>
      </c>
    </row>
    <row r="3340" spans="1:3">
      <c r="A3340" s="2" t="s">
        <v>6714</v>
      </c>
      <c r="B3340" s="2" t="s">
        <v>6715</v>
      </c>
      <c r="C3340" s="2" t="s">
        <v>16466</v>
      </c>
    </row>
    <row r="3341" spans="1:3">
      <c r="A3341" s="2" t="s">
        <v>6716</v>
      </c>
      <c r="B3341" s="2" t="s">
        <v>6717</v>
      </c>
      <c r="C3341" s="2" t="s">
        <v>16467</v>
      </c>
    </row>
    <row r="3342" spans="1:3">
      <c r="A3342" s="2" t="s">
        <v>6718</v>
      </c>
      <c r="B3342" s="2" t="s">
        <v>6719</v>
      </c>
      <c r="C3342" s="2" t="s">
        <v>16468</v>
      </c>
    </row>
    <row r="3343" spans="1:3">
      <c r="A3343" s="2" t="s">
        <v>6720</v>
      </c>
      <c r="B3343" s="2" t="s">
        <v>6721</v>
      </c>
      <c r="C3343" s="2" t="s">
        <v>16469</v>
      </c>
    </row>
    <row r="3344" spans="1:3">
      <c r="A3344" s="2" t="s">
        <v>6722</v>
      </c>
      <c r="B3344" s="2" t="s">
        <v>6723</v>
      </c>
      <c r="C3344" s="2" t="s">
        <v>16470</v>
      </c>
    </row>
    <row r="3345" spans="1:3">
      <c r="A3345" s="2" t="s">
        <v>6724</v>
      </c>
      <c r="B3345" s="2" t="s">
        <v>6725</v>
      </c>
      <c r="C3345" s="2" t="s">
        <v>16471</v>
      </c>
    </row>
    <row r="3346" spans="1:3">
      <c r="A3346" s="2" t="s">
        <v>6726</v>
      </c>
      <c r="B3346" s="2" t="s">
        <v>16472</v>
      </c>
      <c r="C3346" s="2" t="s">
        <v>16473</v>
      </c>
    </row>
    <row r="3347" spans="1:3">
      <c r="A3347" s="2" t="s">
        <v>6727</v>
      </c>
      <c r="B3347" s="2" t="s">
        <v>6728</v>
      </c>
      <c r="C3347" s="2" t="s">
        <v>16474</v>
      </c>
    </row>
    <row r="3348" spans="1:3">
      <c r="A3348" s="2" t="s">
        <v>6729</v>
      </c>
      <c r="B3348" s="2" t="s">
        <v>6730</v>
      </c>
      <c r="C3348" s="2" t="s">
        <v>16475</v>
      </c>
    </row>
    <row r="3349" spans="1:3">
      <c r="A3349" s="2" t="s">
        <v>6731</v>
      </c>
      <c r="B3349" s="2" t="s">
        <v>6732</v>
      </c>
      <c r="C3349" s="2" t="s">
        <v>16476</v>
      </c>
    </row>
    <row r="3350" spans="1:3">
      <c r="A3350" s="2" t="s">
        <v>6733</v>
      </c>
      <c r="B3350" s="2" t="s">
        <v>6734</v>
      </c>
      <c r="C3350" s="2" t="s">
        <v>16477</v>
      </c>
    </row>
    <row r="3351" spans="1:3">
      <c r="A3351" s="2" t="s">
        <v>6735</v>
      </c>
      <c r="B3351" s="2" t="s">
        <v>6736</v>
      </c>
      <c r="C3351" s="2" t="s">
        <v>16478</v>
      </c>
    </row>
    <row r="3352" spans="1:3">
      <c r="A3352" s="2" t="s">
        <v>6737</v>
      </c>
      <c r="B3352" s="2" t="s">
        <v>6738</v>
      </c>
      <c r="C3352" s="2" t="s">
        <v>16479</v>
      </c>
    </row>
    <row r="3353" spans="1:3">
      <c r="A3353" s="2" t="s">
        <v>6739</v>
      </c>
      <c r="B3353" s="2" t="s">
        <v>6740</v>
      </c>
      <c r="C3353" s="2" t="s">
        <v>16480</v>
      </c>
    </row>
    <row r="3354" spans="1:3">
      <c r="A3354" s="2" t="s">
        <v>6741</v>
      </c>
      <c r="B3354" s="2" t="s">
        <v>6742</v>
      </c>
      <c r="C3354" s="2" t="s">
        <v>16481</v>
      </c>
    </row>
    <row r="3355" spans="1:3">
      <c r="A3355" s="2" t="s">
        <v>6743</v>
      </c>
      <c r="B3355" s="2" t="s">
        <v>6744</v>
      </c>
      <c r="C3355" s="2" t="s">
        <v>16482</v>
      </c>
    </row>
    <row r="3356" spans="1:3">
      <c r="A3356" s="2" t="s">
        <v>6745</v>
      </c>
      <c r="B3356" s="2" t="s">
        <v>6746</v>
      </c>
      <c r="C3356" s="2" t="s">
        <v>16483</v>
      </c>
    </row>
    <row r="3357" spans="1:3">
      <c r="A3357" s="2" t="s">
        <v>6747</v>
      </c>
      <c r="B3357" s="2" t="s">
        <v>6748</v>
      </c>
      <c r="C3357" s="2" t="s">
        <v>16484</v>
      </c>
    </row>
    <row r="3358" spans="1:3">
      <c r="A3358" s="2" t="s">
        <v>6749</v>
      </c>
      <c r="B3358" s="2" t="s">
        <v>6750</v>
      </c>
      <c r="C3358" s="2" t="s">
        <v>16485</v>
      </c>
    </row>
    <row r="3359" spans="1:3">
      <c r="A3359" s="2" t="s">
        <v>6751</v>
      </c>
      <c r="B3359" s="2" t="s">
        <v>6752</v>
      </c>
      <c r="C3359" s="2" t="s">
        <v>16486</v>
      </c>
    </row>
    <row r="3360" spans="1:3">
      <c r="A3360" s="2" t="s">
        <v>6753</v>
      </c>
      <c r="B3360" s="2" t="s">
        <v>6754</v>
      </c>
      <c r="C3360" s="2" t="s">
        <v>16487</v>
      </c>
    </row>
    <row r="3361" spans="1:3">
      <c r="A3361" s="2" t="s">
        <v>6755</v>
      </c>
      <c r="B3361" s="2" t="s">
        <v>6756</v>
      </c>
      <c r="C3361" s="2" t="s">
        <v>16488</v>
      </c>
    </row>
    <row r="3362" spans="1:3">
      <c r="A3362" s="2" t="s">
        <v>6757</v>
      </c>
      <c r="B3362" s="2" t="s">
        <v>6758</v>
      </c>
      <c r="C3362" s="2" t="s">
        <v>16489</v>
      </c>
    </row>
    <row r="3363" spans="1:3">
      <c r="A3363" s="2" t="s">
        <v>6759</v>
      </c>
      <c r="B3363" s="2" t="s">
        <v>6760</v>
      </c>
      <c r="C3363" s="2" t="s">
        <v>16490</v>
      </c>
    </row>
    <row r="3364" spans="1:3">
      <c r="A3364" s="2" t="s">
        <v>6761</v>
      </c>
      <c r="B3364" s="2" t="s">
        <v>6762</v>
      </c>
      <c r="C3364" s="2" t="s">
        <v>16491</v>
      </c>
    </row>
    <row r="3365" spans="1:3">
      <c r="A3365" s="2" t="s">
        <v>6763</v>
      </c>
      <c r="B3365" s="2" t="s">
        <v>6764</v>
      </c>
      <c r="C3365" s="2" t="s">
        <v>16492</v>
      </c>
    </row>
    <row r="3366" spans="1:3">
      <c r="A3366" s="2" t="s">
        <v>6765</v>
      </c>
      <c r="B3366" s="2" t="s">
        <v>6766</v>
      </c>
      <c r="C3366" s="2" t="s">
        <v>16493</v>
      </c>
    </row>
    <row r="3367" spans="1:3">
      <c r="A3367" s="2" t="s">
        <v>6767</v>
      </c>
      <c r="B3367" s="2" t="s">
        <v>6768</v>
      </c>
      <c r="C3367" s="2" t="s">
        <v>16494</v>
      </c>
    </row>
    <row r="3368" spans="1:3">
      <c r="A3368" s="2" t="s">
        <v>6769</v>
      </c>
      <c r="B3368" s="2" t="s">
        <v>6770</v>
      </c>
      <c r="C3368" s="2" t="s">
        <v>16495</v>
      </c>
    </row>
    <row r="3369" spans="1:3">
      <c r="A3369" s="2" t="s">
        <v>6771</v>
      </c>
      <c r="B3369" s="2" t="s">
        <v>6772</v>
      </c>
      <c r="C3369" s="2" t="s">
        <v>16496</v>
      </c>
    </row>
    <row r="3370" spans="1:3">
      <c r="A3370" s="2" t="s">
        <v>6773</v>
      </c>
      <c r="B3370" s="2" t="s">
        <v>6774</v>
      </c>
      <c r="C3370" s="2" t="s">
        <v>16497</v>
      </c>
    </row>
    <row r="3371" spans="1:3">
      <c r="A3371" s="2" t="s">
        <v>6775</v>
      </c>
      <c r="B3371" s="2" t="s">
        <v>6776</v>
      </c>
      <c r="C3371" s="2" t="s">
        <v>16498</v>
      </c>
    </row>
    <row r="3372" spans="1:3">
      <c r="A3372" s="2" t="s">
        <v>6777</v>
      </c>
      <c r="B3372" s="2" t="s">
        <v>6778</v>
      </c>
      <c r="C3372" s="2" t="s">
        <v>16499</v>
      </c>
    </row>
    <row r="3373" spans="1:3">
      <c r="A3373" s="2" t="s">
        <v>6779</v>
      </c>
      <c r="B3373" s="2" t="s">
        <v>6780</v>
      </c>
      <c r="C3373" s="2" t="s">
        <v>16500</v>
      </c>
    </row>
    <row r="3374" spans="1:3">
      <c r="A3374" s="2" t="s">
        <v>6781</v>
      </c>
      <c r="B3374" s="2" t="s">
        <v>6782</v>
      </c>
      <c r="C3374" s="2" t="s">
        <v>16501</v>
      </c>
    </row>
    <row r="3375" spans="1:3">
      <c r="A3375" s="2" t="s">
        <v>6783</v>
      </c>
      <c r="B3375" s="2" t="s">
        <v>6784</v>
      </c>
      <c r="C3375" s="2" t="s">
        <v>16502</v>
      </c>
    </row>
    <row r="3376" spans="1:3">
      <c r="A3376" s="2" t="s">
        <v>6785</v>
      </c>
      <c r="B3376" s="2" t="s">
        <v>6786</v>
      </c>
      <c r="C3376" s="2" t="s">
        <v>16503</v>
      </c>
    </row>
    <row r="3377" spans="1:3">
      <c r="A3377" s="2" t="s">
        <v>6787</v>
      </c>
      <c r="B3377" s="2" t="s">
        <v>6788</v>
      </c>
      <c r="C3377" s="2" t="s">
        <v>16504</v>
      </c>
    </row>
    <row r="3378" spans="1:3">
      <c r="A3378" s="2" t="s">
        <v>6789</v>
      </c>
      <c r="B3378" s="2" t="s">
        <v>6790</v>
      </c>
      <c r="C3378" s="2" t="s">
        <v>16505</v>
      </c>
    </row>
    <row r="3379" spans="1:3">
      <c r="A3379" s="2" t="s">
        <v>6791</v>
      </c>
      <c r="B3379" s="2" t="s">
        <v>6792</v>
      </c>
      <c r="C3379" s="2" t="s">
        <v>16506</v>
      </c>
    </row>
    <row r="3380" spans="1:3">
      <c r="A3380" s="2" t="s">
        <v>6793</v>
      </c>
      <c r="B3380" s="2" t="s">
        <v>6794</v>
      </c>
      <c r="C3380" s="2" t="s">
        <v>16507</v>
      </c>
    </row>
    <row r="3381" spans="1:3">
      <c r="A3381" s="2" t="s">
        <v>6795</v>
      </c>
      <c r="B3381" s="2" t="s">
        <v>6796</v>
      </c>
      <c r="C3381" s="2" t="s">
        <v>16508</v>
      </c>
    </row>
    <row r="3382" spans="1:3">
      <c r="A3382" s="2" t="s">
        <v>6797</v>
      </c>
      <c r="B3382" s="2" t="s">
        <v>6798</v>
      </c>
      <c r="C3382" s="2" t="s">
        <v>16509</v>
      </c>
    </row>
    <row r="3383" spans="1:3">
      <c r="A3383" s="2" t="s">
        <v>6799</v>
      </c>
      <c r="B3383" s="2" t="s">
        <v>6800</v>
      </c>
      <c r="C3383" s="2" t="s">
        <v>16510</v>
      </c>
    </row>
    <row r="3384" spans="1:3">
      <c r="A3384" s="2" t="s">
        <v>6801</v>
      </c>
      <c r="B3384" s="2" t="s">
        <v>6802</v>
      </c>
      <c r="C3384" s="2" t="s">
        <v>16511</v>
      </c>
    </row>
    <row r="3385" spans="1:3">
      <c r="A3385" s="2" t="s">
        <v>6803</v>
      </c>
      <c r="B3385" s="2" t="s">
        <v>6804</v>
      </c>
      <c r="C3385" s="2" t="s">
        <v>16512</v>
      </c>
    </row>
    <row r="3386" spans="1:3">
      <c r="A3386" s="2" t="s">
        <v>6805</v>
      </c>
      <c r="B3386" s="2" t="s">
        <v>6806</v>
      </c>
      <c r="C3386" s="2" t="s">
        <v>16513</v>
      </c>
    </row>
    <row r="3387" spans="1:3">
      <c r="A3387" s="2" t="s">
        <v>6807</v>
      </c>
      <c r="B3387" s="2" t="s">
        <v>6808</v>
      </c>
      <c r="C3387" s="2" t="s">
        <v>16514</v>
      </c>
    </row>
    <row r="3388" spans="1:3">
      <c r="A3388" s="2" t="s">
        <v>6809</v>
      </c>
      <c r="B3388" s="2" t="s">
        <v>6810</v>
      </c>
      <c r="C3388" s="2" t="s">
        <v>16515</v>
      </c>
    </row>
    <row r="3389" spans="1:3">
      <c r="A3389" s="2" t="s">
        <v>6811</v>
      </c>
      <c r="B3389" s="2" t="s">
        <v>6812</v>
      </c>
      <c r="C3389" s="2" t="s">
        <v>16516</v>
      </c>
    </row>
    <row r="3390" spans="1:3">
      <c r="A3390" s="2" t="s">
        <v>6813</v>
      </c>
      <c r="B3390" s="2" t="s">
        <v>6814</v>
      </c>
      <c r="C3390" s="2" t="s">
        <v>16517</v>
      </c>
    </row>
    <row r="3391" spans="1:3">
      <c r="A3391" s="2" t="s">
        <v>6815</v>
      </c>
      <c r="B3391" s="2" t="s">
        <v>6816</v>
      </c>
      <c r="C3391" s="2" t="s">
        <v>16518</v>
      </c>
    </row>
    <row r="3392" spans="1:3">
      <c r="A3392" s="2" t="s">
        <v>6817</v>
      </c>
      <c r="B3392" s="2" t="s">
        <v>6818</v>
      </c>
      <c r="C3392" s="2" t="s">
        <v>16519</v>
      </c>
    </row>
    <row r="3393" spans="1:3">
      <c r="A3393" s="2" t="s">
        <v>6819</v>
      </c>
      <c r="B3393" s="2" t="s">
        <v>6820</v>
      </c>
      <c r="C3393" s="2" t="s">
        <v>16520</v>
      </c>
    </row>
    <row r="3394" spans="1:3">
      <c r="A3394" s="2" t="s">
        <v>6821</v>
      </c>
      <c r="B3394" s="2" t="s">
        <v>6822</v>
      </c>
      <c r="C3394" s="2" t="s">
        <v>16521</v>
      </c>
    </row>
    <row r="3395" spans="1:3">
      <c r="A3395" s="2" t="s">
        <v>6823</v>
      </c>
      <c r="B3395" s="2" t="s">
        <v>6824</v>
      </c>
      <c r="C3395" s="2" t="s">
        <v>16522</v>
      </c>
    </row>
    <row r="3396" spans="1:3">
      <c r="A3396" s="2" t="s">
        <v>6825</v>
      </c>
      <c r="B3396" s="2" t="s">
        <v>6826</v>
      </c>
      <c r="C3396" s="2" t="s">
        <v>16523</v>
      </c>
    </row>
    <row r="3397" spans="1:3">
      <c r="A3397" s="2" t="s">
        <v>6827</v>
      </c>
      <c r="B3397" s="2" t="s">
        <v>6828</v>
      </c>
      <c r="C3397" s="2" t="s">
        <v>16524</v>
      </c>
    </row>
    <row r="3398" spans="1:3">
      <c r="A3398" s="2" t="s">
        <v>6829</v>
      </c>
      <c r="B3398" s="2" t="s">
        <v>6830</v>
      </c>
      <c r="C3398" s="2" t="s">
        <v>16525</v>
      </c>
    </row>
    <row r="3399" spans="1:3">
      <c r="A3399" s="2" t="s">
        <v>6831</v>
      </c>
      <c r="B3399" s="2" t="s">
        <v>6832</v>
      </c>
      <c r="C3399" s="2" t="s">
        <v>16526</v>
      </c>
    </row>
    <row r="3400" spans="1:3">
      <c r="A3400" s="2" t="s">
        <v>6833</v>
      </c>
      <c r="B3400" s="2" t="s">
        <v>6834</v>
      </c>
      <c r="C3400" s="2" t="s">
        <v>16527</v>
      </c>
    </row>
    <row r="3401" spans="1:3">
      <c r="A3401" s="2" t="s">
        <v>6835</v>
      </c>
      <c r="B3401" s="2" t="s">
        <v>6836</v>
      </c>
      <c r="C3401" s="2" t="s">
        <v>16528</v>
      </c>
    </row>
    <row r="3402" spans="1:3">
      <c r="A3402" s="2" t="s">
        <v>6837</v>
      </c>
      <c r="B3402" s="2" t="s">
        <v>6838</v>
      </c>
      <c r="C3402" s="2" t="s">
        <v>16529</v>
      </c>
    </row>
    <row r="3403" spans="1:3">
      <c r="A3403" s="2" t="s">
        <v>6839</v>
      </c>
      <c r="B3403" s="2" t="s">
        <v>6840</v>
      </c>
      <c r="C3403" s="2" t="s">
        <v>16530</v>
      </c>
    </row>
    <row r="3404" spans="1:3">
      <c r="A3404" s="2" t="s">
        <v>6841</v>
      </c>
      <c r="B3404" s="2" t="s">
        <v>6842</v>
      </c>
      <c r="C3404" s="2" t="s">
        <v>16531</v>
      </c>
    </row>
    <row r="3405" spans="1:3">
      <c r="A3405" s="2" t="s">
        <v>6843</v>
      </c>
      <c r="B3405" s="2" t="s">
        <v>6844</v>
      </c>
      <c r="C3405" s="2" t="s">
        <v>16532</v>
      </c>
    </row>
    <row r="3406" spans="1:3">
      <c r="A3406" s="2" t="s">
        <v>6845</v>
      </c>
      <c r="B3406" s="2" t="s">
        <v>6846</v>
      </c>
      <c r="C3406" s="2" t="s">
        <v>16533</v>
      </c>
    </row>
    <row r="3407" spans="1:3">
      <c r="A3407" s="2" t="s">
        <v>6847</v>
      </c>
      <c r="B3407" s="2" t="s">
        <v>6848</v>
      </c>
      <c r="C3407" s="2" t="s">
        <v>16534</v>
      </c>
    </row>
    <row r="3408" spans="1:3">
      <c r="A3408" s="2" t="s">
        <v>6849</v>
      </c>
      <c r="B3408" s="2" t="s">
        <v>6850</v>
      </c>
      <c r="C3408" s="2" t="s">
        <v>16535</v>
      </c>
    </row>
    <row r="3409" spans="1:3">
      <c r="A3409" s="2" t="s">
        <v>6851</v>
      </c>
      <c r="B3409" s="2" t="s">
        <v>6852</v>
      </c>
      <c r="C3409" s="2" t="s">
        <v>16536</v>
      </c>
    </row>
    <row r="3410" spans="1:3">
      <c r="A3410" s="2" t="s">
        <v>6853</v>
      </c>
      <c r="B3410" s="2" t="s">
        <v>6854</v>
      </c>
      <c r="C3410" s="2" t="s">
        <v>16537</v>
      </c>
    </row>
    <row r="3411" spans="1:3">
      <c r="A3411" s="2" t="s">
        <v>6855</v>
      </c>
      <c r="B3411" s="2" t="s">
        <v>6856</v>
      </c>
      <c r="C3411" s="2" t="s">
        <v>16538</v>
      </c>
    </row>
    <row r="3412" spans="1:3">
      <c r="A3412" s="2" t="s">
        <v>6857</v>
      </c>
      <c r="B3412" s="2" t="s">
        <v>6858</v>
      </c>
      <c r="C3412" s="2" t="s">
        <v>16539</v>
      </c>
    </row>
    <row r="3413" spans="1:3">
      <c r="A3413" s="2" t="s">
        <v>6859</v>
      </c>
      <c r="B3413" s="2" t="s">
        <v>6860</v>
      </c>
      <c r="C3413" s="2" t="s">
        <v>16540</v>
      </c>
    </row>
    <row r="3414" spans="1:3">
      <c r="A3414" s="2" t="s">
        <v>6861</v>
      </c>
      <c r="B3414" s="2" t="s">
        <v>6862</v>
      </c>
      <c r="C3414" s="2" t="s">
        <v>16541</v>
      </c>
    </row>
    <row r="3415" spans="1:3">
      <c r="A3415" s="2" t="s">
        <v>6863</v>
      </c>
      <c r="B3415" s="2" t="s">
        <v>6864</v>
      </c>
      <c r="C3415" s="2" t="s">
        <v>16542</v>
      </c>
    </row>
    <row r="3416" spans="1:3">
      <c r="A3416" s="2" t="s">
        <v>6865</v>
      </c>
      <c r="B3416" s="2" t="s">
        <v>6866</v>
      </c>
      <c r="C3416" s="2" t="s">
        <v>16543</v>
      </c>
    </row>
    <row r="3417" spans="1:3">
      <c r="A3417" s="2" t="s">
        <v>6867</v>
      </c>
      <c r="B3417" s="2" t="s">
        <v>6868</v>
      </c>
      <c r="C3417" s="2" t="s">
        <v>16544</v>
      </c>
    </row>
    <row r="3418" spans="1:3">
      <c r="A3418" s="2" t="s">
        <v>6869</v>
      </c>
      <c r="B3418" s="2" t="s">
        <v>6870</v>
      </c>
      <c r="C3418" s="2" t="s">
        <v>16545</v>
      </c>
    </row>
    <row r="3419" spans="1:3">
      <c r="A3419" s="2" t="s">
        <v>6871</v>
      </c>
      <c r="B3419" s="2" t="s">
        <v>6872</v>
      </c>
      <c r="C3419" s="2" t="s">
        <v>16546</v>
      </c>
    </row>
    <row r="3420" spans="1:3">
      <c r="A3420" s="2" t="s">
        <v>6873</v>
      </c>
      <c r="B3420" s="2" t="s">
        <v>6874</v>
      </c>
      <c r="C3420" s="2" t="s">
        <v>16547</v>
      </c>
    </row>
    <row r="3421" spans="1:3">
      <c r="A3421" s="2" t="s">
        <v>6875</v>
      </c>
      <c r="B3421" s="2" t="s">
        <v>6876</v>
      </c>
      <c r="C3421" s="2" t="s">
        <v>16548</v>
      </c>
    </row>
    <row r="3422" spans="1:3">
      <c r="A3422" s="2" t="s">
        <v>6877</v>
      </c>
      <c r="B3422" s="2" t="s">
        <v>6878</v>
      </c>
      <c r="C3422" s="2" t="s">
        <v>16549</v>
      </c>
    </row>
    <row r="3423" spans="1:3">
      <c r="A3423" s="2" t="s">
        <v>6879</v>
      </c>
      <c r="B3423" s="2" t="s">
        <v>6880</v>
      </c>
      <c r="C3423" s="2" t="s">
        <v>16550</v>
      </c>
    </row>
    <row r="3424" spans="1:3">
      <c r="A3424" s="2" t="s">
        <v>6881</v>
      </c>
      <c r="B3424" s="2" t="s">
        <v>6882</v>
      </c>
      <c r="C3424" s="2" t="s">
        <v>16551</v>
      </c>
    </row>
    <row r="3425" spans="1:3">
      <c r="A3425" s="2" t="s">
        <v>6883</v>
      </c>
      <c r="B3425" s="2" t="s">
        <v>6884</v>
      </c>
      <c r="C3425" s="2" t="s">
        <v>16552</v>
      </c>
    </row>
    <row r="3426" spans="1:3">
      <c r="A3426" s="2" t="s">
        <v>6885</v>
      </c>
      <c r="B3426" s="2" t="s">
        <v>6886</v>
      </c>
      <c r="C3426" s="2" t="s">
        <v>16553</v>
      </c>
    </row>
    <row r="3427" spans="1:3">
      <c r="A3427" s="2" t="s">
        <v>6887</v>
      </c>
      <c r="B3427" s="2" t="s">
        <v>6888</v>
      </c>
      <c r="C3427" s="2" t="s">
        <v>16554</v>
      </c>
    </row>
    <row r="3428" spans="1:3">
      <c r="A3428" s="2" t="s">
        <v>6889</v>
      </c>
      <c r="B3428" s="2" t="s">
        <v>6890</v>
      </c>
      <c r="C3428" s="2" t="s">
        <v>16555</v>
      </c>
    </row>
    <row r="3429" spans="1:3">
      <c r="A3429" s="2" t="s">
        <v>6891</v>
      </c>
      <c r="B3429" s="2" t="s">
        <v>6892</v>
      </c>
      <c r="C3429" s="2" t="s">
        <v>16556</v>
      </c>
    </row>
    <row r="3430" spans="1:3">
      <c r="A3430" s="2" t="s">
        <v>6893</v>
      </c>
      <c r="B3430" s="2" t="s">
        <v>6894</v>
      </c>
      <c r="C3430" s="2" t="s">
        <v>16557</v>
      </c>
    </row>
    <row r="3431" spans="1:3">
      <c r="A3431" s="2" t="s">
        <v>6895</v>
      </c>
      <c r="B3431" s="2" t="s">
        <v>6896</v>
      </c>
      <c r="C3431" s="2" t="s">
        <v>16558</v>
      </c>
    </row>
    <row r="3432" spans="1:3">
      <c r="A3432" s="2" t="s">
        <v>6897</v>
      </c>
      <c r="B3432" s="2" t="s">
        <v>6898</v>
      </c>
      <c r="C3432" s="2" t="s">
        <v>16559</v>
      </c>
    </row>
    <row r="3433" spans="1:3">
      <c r="A3433" s="2" t="s">
        <v>6899</v>
      </c>
      <c r="B3433" s="2" t="s">
        <v>6900</v>
      </c>
      <c r="C3433" s="2" t="s">
        <v>16560</v>
      </c>
    </row>
    <row r="3434" spans="1:3">
      <c r="A3434" s="2" t="s">
        <v>6901</v>
      </c>
      <c r="B3434" s="2" t="s">
        <v>6902</v>
      </c>
      <c r="C3434" s="2" t="s">
        <v>16561</v>
      </c>
    </row>
    <row r="3435" spans="1:3">
      <c r="A3435" s="2" t="s">
        <v>6903</v>
      </c>
      <c r="B3435" s="2" t="s">
        <v>6904</v>
      </c>
      <c r="C3435" s="2" t="s">
        <v>16562</v>
      </c>
    </row>
    <row r="3436" spans="1:3">
      <c r="A3436" s="2" t="s">
        <v>6905</v>
      </c>
      <c r="B3436" s="2" t="s">
        <v>6906</v>
      </c>
      <c r="C3436" s="2" t="s">
        <v>16563</v>
      </c>
    </row>
    <row r="3437" spans="1:3">
      <c r="A3437" s="2" t="s">
        <v>6907</v>
      </c>
      <c r="B3437" s="2" t="s">
        <v>6908</v>
      </c>
      <c r="C3437" s="2" t="s">
        <v>16564</v>
      </c>
    </row>
    <row r="3438" spans="1:3">
      <c r="A3438" s="2" t="s">
        <v>6909</v>
      </c>
      <c r="B3438" s="2" t="s">
        <v>6910</v>
      </c>
      <c r="C3438" s="2" t="s">
        <v>16565</v>
      </c>
    </row>
    <row r="3439" spans="1:3">
      <c r="A3439" s="2" t="s">
        <v>6911</v>
      </c>
      <c r="B3439" s="2" t="s">
        <v>6912</v>
      </c>
      <c r="C3439" s="2" t="s">
        <v>16566</v>
      </c>
    </row>
    <row r="3440" spans="1:3">
      <c r="A3440" s="2" t="s">
        <v>16567</v>
      </c>
      <c r="B3440" s="2" t="s">
        <v>16568</v>
      </c>
      <c r="C3440" s="2" t="s">
        <v>16569</v>
      </c>
    </row>
    <row r="3441" spans="1:3">
      <c r="A3441" s="2" t="s">
        <v>6913</v>
      </c>
      <c r="B3441" s="2" t="s">
        <v>6914</v>
      </c>
      <c r="C3441" s="2" t="s">
        <v>16570</v>
      </c>
    </row>
    <row r="3442" spans="1:3">
      <c r="A3442" s="2" t="s">
        <v>6915</v>
      </c>
      <c r="B3442" s="2" t="s">
        <v>6916</v>
      </c>
      <c r="C3442" s="2" t="s">
        <v>16571</v>
      </c>
    </row>
    <row r="3443" spans="1:3">
      <c r="A3443" s="2" t="s">
        <v>6917</v>
      </c>
      <c r="B3443" s="2" t="s">
        <v>6918</v>
      </c>
      <c r="C3443" s="2" t="s">
        <v>16572</v>
      </c>
    </row>
    <row r="3444" spans="1:3">
      <c r="A3444" s="2" t="s">
        <v>6919</v>
      </c>
      <c r="B3444" s="2" t="s">
        <v>6920</v>
      </c>
      <c r="C3444" s="2" t="s">
        <v>16573</v>
      </c>
    </row>
    <row r="3445" spans="1:3">
      <c r="A3445" s="2" t="s">
        <v>6921</v>
      </c>
      <c r="B3445" s="2" t="s">
        <v>6922</v>
      </c>
      <c r="C3445" s="2" t="s">
        <v>16574</v>
      </c>
    </row>
    <row r="3446" spans="1:3">
      <c r="A3446" s="2" t="s">
        <v>6923</v>
      </c>
      <c r="B3446" s="2" t="s">
        <v>6924</v>
      </c>
      <c r="C3446" s="2" t="s">
        <v>16575</v>
      </c>
    </row>
    <row r="3447" spans="1:3">
      <c r="A3447" s="2" t="s">
        <v>6925</v>
      </c>
      <c r="B3447" s="2" t="s">
        <v>6926</v>
      </c>
      <c r="C3447" s="2" t="s">
        <v>16576</v>
      </c>
    </row>
    <row r="3448" spans="1:3">
      <c r="A3448" s="2" t="s">
        <v>6925</v>
      </c>
      <c r="B3448" s="2" t="s">
        <v>6926</v>
      </c>
      <c r="C3448" s="2" t="s">
        <v>16576</v>
      </c>
    </row>
    <row r="3449" spans="1:3">
      <c r="A3449" s="2" t="s">
        <v>6927</v>
      </c>
      <c r="B3449" s="2" t="s">
        <v>6928</v>
      </c>
      <c r="C3449" s="2" t="s">
        <v>16577</v>
      </c>
    </row>
    <row r="3450" spans="1:3">
      <c r="A3450" s="2" t="s">
        <v>6927</v>
      </c>
      <c r="B3450" s="2" t="s">
        <v>6929</v>
      </c>
      <c r="C3450" s="2" t="s">
        <v>16578</v>
      </c>
    </row>
    <row r="3451" spans="1:3">
      <c r="A3451" s="2" t="s">
        <v>6930</v>
      </c>
      <c r="B3451" s="2" t="s">
        <v>6931</v>
      </c>
      <c r="C3451" s="2" t="s">
        <v>16579</v>
      </c>
    </row>
    <row r="3452" spans="1:3">
      <c r="A3452" s="2" t="s">
        <v>6930</v>
      </c>
      <c r="B3452" s="2" t="s">
        <v>6932</v>
      </c>
      <c r="C3452" s="2" t="s">
        <v>16580</v>
      </c>
    </row>
    <row r="3453" spans="1:3">
      <c r="A3453" s="2" t="s">
        <v>6933</v>
      </c>
      <c r="B3453" s="2" t="s">
        <v>6934</v>
      </c>
      <c r="C3453" s="2" t="s">
        <v>16581</v>
      </c>
    </row>
    <row r="3454" spans="1:3">
      <c r="A3454" s="2" t="s">
        <v>6933</v>
      </c>
      <c r="B3454" s="2" t="s">
        <v>6935</v>
      </c>
      <c r="C3454" s="2" t="s">
        <v>16582</v>
      </c>
    </row>
    <row r="3455" spans="1:3">
      <c r="A3455" s="2" t="s">
        <v>6936</v>
      </c>
      <c r="B3455" s="2" t="s">
        <v>6937</v>
      </c>
      <c r="C3455" s="2" t="s">
        <v>16583</v>
      </c>
    </row>
    <row r="3456" spans="1:3">
      <c r="A3456" s="2" t="s">
        <v>6936</v>
      </c>
      <c r="B3456" s="2" t="s">
        <v>6938</v>
      </c>
      <c r="C3456" s="2" t="s">
        <v>16584</v>
      </c>
    </row>
    <row r="3457" spans="1:3">
      <c r="A3457" s="2" t="s">
        <v>6939</v>
      </c>
      <c r="B3457" s="2" t="s">
        <v>6940</v>
      </c>
      <c r="C3457" s="2" t="s">
        <v>16585</v>
      </c>
    </row>
    <row r="3458" spans="1:3">
      <c r="A3458" s="2" t="s">
        <v>6939</v>
      </c>
      <c r="B3458" s="2" t="s">
        <v>6941</v>
      </c>
      <c r="C3458" s="2" t="s">
        <v>16586</v>
      </c>
    </row>
    <row r="3459" spans="1:3">
      <c r="A3459" s="2" t="s">
        <v>6942</v>
      </c>
      <c r="B3459" s="2" t="s">
        <v>6943</v>
      </c>
      <c r="C3459" s="2" t="s">
        <v>16587</v>
      </c>
    </row>
    <row r="3460" spans="1:3">
      <c r="A3460" s="2" t="s">
        <v>6942</v>
      </c>
      <c r="B3460" s="2" t="s">
        <v>6944</v>
      </c>
      <c r="C3460" s="2" t="s">
        <v>16588</v>
      </c>
    </row>
    <row r="3461" spans="1:3">
      <c r="A3461" s="2" t="s">
        <v>6945</v>
      </c>
      <c r="B3461" s="2" t="s">
        <v>6946</v>
      </c>
      <c r="C3461" s="2" t="s">
        <v>16589</v>
      </c>
    </row>
    <row r="3462" spans="1:3">
      <c r="A3462" s="2" t="s">
        <v>6945</v>
      </c>
      <c r="B3462" s="2" t="s">
        <v>6947</v>
      </c>
      <c r="C3462" s="2" t="s">
        <v>16590</v>
      </c>
    </row>
    <row r="3463" spans="1:3">
      <c r="A3463" s="2" t="s">
        <v>6948</v>
      </c>
      <c r="B3463" s="2" t="s">
        <v>6949</v>
      </c>
      <c r="C3463" s="2" t="s">
        <v>16591</v>
      </c>
    </row>
    <row r="3464" spans="1:3">
      <c r="A3464" s="2" t="s">
        <v>6948</v>
      </c>
      <c r="B3464" s="2" t="s">
        <v>6949</v>
      </c>
      <c r="C3464" s="2" t="s">
        <v>16591</v>
      </c>
    </row>
    <row r="3465" spans="1:3">
      <c r="A3465" s="2" t="s">
        <v>6950</v>
      </c>
      <c r="B3465" s="2" t="s">
        <v>6951</v>
      </c>
      <c r="C3465" s="2" t="s">
        <v>16592</v>
      </c>
    </row>
    <row r="3466" spans="1:3">
      <c r="A3466" s="2" t="s">
        <v>6950</v>
      </c>
      <c r="B3466" s="2" t="s">
        <v>6952</v>
      </c>
      <c r="C3466" s="2" t="s">
        <v>16593</v>
      </c>
    </row>
    <row r="3467" spans="1:3">
      <c r="A3467" s="2" t="s">
        <v>6953</v>
      </c>
      <c r="B3467" s="2" t="s">
        <v>6954</v>
      </c>
      <c r="C3467" s="2" t="s">
        <v>16594</v>
      </c>
    </row>
    <row r="3468" spans="1:3">
      <c r="A3468" s="2" t="s">
        <v>6953</v>
      </c>
      <c r="B3468" s="2" t="s">
        <v>6955</v>
      </c>
      <c r="C3468" s="2" t="s">
        <v>16595</v>
      </c>
    </row>
    <row r="3469" spans="1:3">
      <c r="A3469" s="2" t="s">
        <v>6956</v>
      </c>
      <c r="B3469" s="2" t="s">
        <v>6957</v>
      </c>
      <c r="C3469" s="2" t="s">
        <v>16596</v>
      </c>
    </row>
    <row r="3470" spans="1:3">
      <c r="A3470" s="2" t="s">
        <v>6956</v>
      </c>
      <c r="B3470" s="2" t="s">
        <v>6958</v>
      </c>
      <c r="C3470" s="2" t="s">
        <v>16597</v>
      </c>
    </row>
    <row r="3471" spans="1:3">
      <c r="A3471" s="2" t="s">
        <v>6959</v>
      </c>
      <c r="B3471" s="2" t="s">
        <v>6960</v>
      </c>
      <c r="C3471" s="2" t="s">
        <v>16598</v>
      </c>
    </row>
    <row r="3472" spans="1:3">
      <c r="A3472" s="2" t="s">
        <v>6959</v>
      </c>
      <c r="B3472" s="2" t="s">
        <v>6961</v>
      </c>
      <c r="C3472" s="2" t="s">
        <v>16599</v>
      </c>
    </row>
    <row r="3473" spans="1:3">
      <c r="A3473" s="2" t="s">
        <v>6962</v>
      </c>
      <c r="B3473" s="2" t="s">
        <v>6963</v>
      </c>
      <c r="C3473" s="2" t="s">
        <v>16600</v>
      </c>
    </row>
    <row r="3474" spans="1:3">
      <c r="A3474" s="2" t="s">
        <v>6962</v>
      </c>
      <c r="B3474" s="2" t="s">
        <v>6963</v>
      </c>
      <c r="C3474" s="2" t="s">
        <v>16600</v>
      </c>
    </row>
    <row r="3475" spans="1:3">
      <c r="A3475" s="2" t="s">
        <v>6964</v>
      </c>
      <c r="B3475" s="2" t="s">
        <v>6965</v>
      </c>
      <c r="C3475" s="2" t="s">
        <v>16601</v>
      </c>
    </row>
    <row r="3476" spans="1:3">
      <c r="A3476" s="2" t="s">
        <v>6964</v>
      </c>
      <c r="B3476" s="2" t="s">
        <v>6966</v>
      </c>
      <c r="C3476" s="2" t="s">
        <v>16602</v>
      </c>
    </row>
    <row r="3477" spans="1:3">
      <c r="A3477" s="2" t="s">
        <v>6967</v>
      </c>
      <c r="B3477" s="2" t="s">
        <v>6968</v>
      </c>
      <c r="C3477" s="2" t="s">
        <v>16603</v>
      </c>
    </row>
    <row r="3478" spans="1:3">
      <c r="A3478" s="2" t="s">
        <v>6967</v>
      </c>
      <c r="B3478" s="2" t="s">
        <v>6968</v>
      </c>
      <c r="C3478" s="2" t="s">
        <v>16603</v>
      </c>
    </row>
    <row r="3479" spans="1:3">
      <c r="A3479" s="2" t="s">
        <v>6969</v>
      </c>
      <c r="B3479" s="2" t="s">
        <v>6970</v>
      </c>
      <c r="C3479" s="2" t="s">
        <v>16604</v>
      </c>
    </row>
    <row r="3480" spans="1:3">
      <c r="A3480" s="2" t="s">
        <v>6969</v>
      </c>
      <c r="B3480" s="2" t="s">
        <v>6971</v>
      </c>
      <c r="C3480" s="2" t="s">
        <v>16605</v>
      </c>
    </row>
    <row r="3481" spans="1:3">
      <c r="A3481" s="2" t="s">
        <v>6972</v>
      </c>
      <c r="B3481" s="2" t="s">
        <v>6973</v>
      </c>
      <c r="C3481" s="2" t="s">
        <v>16606</v>
      </c>
    </row>
    <row r="3482" spans="1:3">
      <c r="A3482" s="2" t="s">
        <v>6972</v>
      </c>
      <c r="B3482" s="2" t="s">
        <v>6974</v>
      </c>
      <c r="C3482" s="2" t="s">
        <v>16607</v>
      </c>
    </row>
    <row r="3483" spans="1:3">
      <c r="A3483" s="2" t="s">
        <v>6975</v>
      </c>
      <c r="B3483" s="2" t="s">
        <v>6976</v>
      </c>
      <c r="C3483" s="2" t="s">
        <v>16608</v>
      </c>
    </row>
    <row r="3484" spans="1:3">
      <c r="A3484" s="2" t="s">
        <v>6975</v>
      </c>
      <c r="B3484" s="2" t="s">
        <v>6976</v>
      </c>
      <c r="C3484" s="2" t="s">
        <v>16608</v>
      </c>
    </row>
    <row r="3485" spans="1:3">
      <c r="A3485" s="2" t="s">
        <v>6977</v>
      </c>
      <c r="B3485" s="2" t="s">
        <v>6978</v>
      </c>
      <c r="C3485" s="2" t="s">
        <v>16609</v>
      </c>
    </row>
    <row r="3486" spans="1:3">
      <c r="A3486" s="2" t="s">
        <v>6977</v>
      </c>
      <c r="B3486" s="2" t="s">
        <v>6978</v>
      </c>
      <c r="C3486" s="2" t="s">
        <v>16609</v>
      </c>
    </row>
    <row r="3487" spans="1:3">
      <c r="A3487" s="2" t="s">
        <v>6979</v>
      </c>
      <c r="B3487" s="2" t="s">
        <v>6980</v>
      </c>
      <c r="C3487" s="2" t="s">
        <v>16610</v>
      </c>
    </row>
    <row r="3488" spans="1:3">
      <c r="A3488" s="2" t="s">
        <v>6979</v>
      </c>
      <c r="B3488" s="2" t="s">
        <v>6981</v>
      </c>
      <c r="C3488" s="2" t="s">
        <v>16611</v>
      </c>
    </row>
    <row r="3489" spans="1:3">
      <c r="A3489" s="2" t="s">
        <v>6982</v>
      </c>
      <c r="B3489" s="2" t="s">
        <v>6983</v>
      </c>
      <c r="C3489" s="2" t="s">
        <v>16612</v>
      </c>
    </row>
    <row r="3490" spans="1:3">
      <c r="A3490" s="2" t="s">
        <v>6982</v>
      </c>
      <c r="B3490" s="2" t="s">
        <v>6984</v>
      </c>
      <c r="C3490" s="2" t="s">
        <v>16613</v>
      </c>
    </row>
    <row r="3491" spans="1:3">
      <c r="A3491" s="2" t="s">
        <v>6985</v>
      </c>
      <c r="B3491" s="2" t="s">
        <v>6986</v>
      </c>
      <c r="C3491" s="2" t="s">
        <v>16614</v>
      </c>
    </row>
    <row r="3492" spans="1:3">
      <c r="A3492" s="2" t="s">
        <v>6985</v>
      </c>
      <c r="B3492" s="2" t="s">
        <v>6987</v>
      </c>
      <c r="C3492" s="2" t="s">
        <v>16615</v>
      </c>
    </row>
    <row r="3493" spans="1:3">
      <c r="A3493" s="2" t="s">
        <v>6988</v>
      </c>
      <c r="B3493" s="2" t="s">
        <v>6989</v>
      </c>
      <c r="C3493" s="2" t="s">
        <v>16616</v>
      </c>
    </row>
    <row r="3494" spans="1:3">
      <c r="A3494" s="2" t="s">
        <v>6988</v>
      </c>
      <c r="B3494" s="2" t="s">
        <v>6990</v>
      </c>
      <c r="C3494" s="2" t="s">
        <v>16617</v>
      </c>
    </row>
    <row r="3495" spans="1:3">
      <c r="A3495" s="2" t="s">
        <v>6991</v>
      </c>
      <c r="B3495" s="2" t="s">
        <v>6992</v>
      </c>
      <c r="C3495" s="2" t="s">
        <v>16618</v>
      </c>
    </row>
    <row r="3496" spans="1:3">
      <c r="A3496" s="2" t="s">
        <v>6991</v>
      </c>
      <c r="B3496" s="2" t="s">
        <v>6993</v>
      </c>
      <c r="C3496" s="2" t="s">
        <v>16619</v>
      </c>
    </row>
    <row r="3497" spans="1:3">
      <c r="A3497" s="2" t="s">
        <v>6994</v>
      </c>
      <c r="B3497" s="2" t="s">
        <v>6995</v>
      </c>
      <c r="C3497" s="2" t="s">
        <v>16620</v>
      </c>
    </row>
    <row r="3498" spans="1:3">
      <c r="A3498" s="2" t="s">
        <v>6994</v>
      </c>
      <c r="B3498" s="2" t="s">
        <v>6996</v>
      </c>
      <c r="C3498" s="2" t="s">
        <v>16621</v>
      </c>
    </row>
    <row r="3499" spans="1:3">
      <c r="A3499" s="2" t="s">
        <v>6997</v>
      </c>
      <c r="B3499" s="2" t="s">
        <v>6998</v>
      </c>
      <c r="C3499" s="2" t="s">
        <v>16622</v>
      </c>
    </row>
    <row r="3500" spans="1:3">
      <c r="A3500" s="2" t="s">
        <v>6999</v>
      </c>
      <c r="B3500" s="2" t="s">
        <v>7000</v>
      </c>
      <c r="C3500" s="2" t="s">
        <v>16623</v>
      </c>
    </row>
    <row r="3501" spans="1:3">
      <c r="A3501" s="2" t="s">
        <v>7001</v>
      </c>
      <c r="B3501" s="2" t="s">
        <v>7002</v>
      </c>
      <c r="C3501" s="2" t="s">
        <v>16624</v>
      </c>
    </row>
    <row r="3502" spans="1:3">
      <c r="A3502" s="2" t="s">
        <v>7003</v>
      </c>
      <c r="B3502" s="2" t="s">
        <v>7004</v>
      </c>
      <c r="C3502" s="2" t="s">
        <v>16625</v>
      </c>
    </row>
    <row r="3503" spans="1:3">
      <c r="A3503" s="2" t="s">
        <v>7005</v>
      </c>
      <c r="B3503" s="2" t="s">
        <v>7006</v>
      </c>
      <c r="C3503" s="2" t="s">
        <v>16626</v>
      </c>
    </row>
    <row r="3504" spans="1:3">
      <c r="A3504" s="2" t="s">
        <v>7007</v>
      </c>
      <c r="B3504" s="2" t="s">
        <v>7008</v>
      </c>
      <c r="C3504" s="2" t="s">
        <v>16627</v>
      </c>
    </row>
    <row r="3505" spans="1:3">
      <c r="A3505" s="2" t="s">
        <v>7009</v>
      </c>
      <c r="B3505" s="2" t="s">
        <v>7010</v>
      </c>
      <c r="C3505" s="2" t="s">
        <v>16628</v>
      </c>
    </row>
    <row r="3506" spans="1:3">
      <c r="A3506" s="2" t="s">
        <v>7011</v>
      </c>
      <c r="B3506" s="2" t="s">
        <v>7012</v>
      </c>
      <c r="C3506" s="2" t="s">
        <v>16629</v>
      </c>
    </row>
    <row r="3507" spans="1:3">
      <c r="A3507" s="2" t="s">
        <v>7013</v>
      </c>
      <c r="B3507" s="2" t="s">
        <v>7014</v>
      </c>
      <c r="C3507" s="2" t="s">
        <v>16630</v>
      </c>
    </row>
    <row r="3508" spans="1:3">
      <c r="A3508" s="2" t="s">
        <v>7015</v>
      </c>
      <c r="B3508" s="2" t="s">
        <v>7016</v>
      </c>
      <c r="C3508" s="2" t="s">
        <v>16631</v>
      </c>
    </row>
    <row r="3509" spans="1:3">
      <c r="A3509" s="2" t="s">
        <v>7017</v>
      </c>
      <c r="B3509" s="2" t="s">
        <v>7018</v>
      </c>
      <c r="C3509" s="2" t="s">
        <v>16632</v>
      </c>
    </row>
    <row r="3510" spans="1:3">
      <c r="A3510" s="2" t="s">
        <v>7019</v>
      </c>
      <c r="B3510" s="2" t="s">
        <v>7020</v>
      </c>
      <c r="C3510" s="2" t="s">
        <v>16633</v>
      </c>
    </row>
    <row r="3511" spans="1:3">
      <c r="A3511" s="2" t="s">
        <v>7021</v>
      </c>
      <c r="B3511" s="2" t="s">
        <v>7022</v>
      </c>
      <c r="C3511" s="2" t="s">
        <v>16634</v>
      </c>
    </row>
    <row r="3512" spans="1:3">
      <c r="A3512" s="2" t="s">
        <v>7023</v>
      </c>
      <c r="B3512" s="2" t="s">
        <v>7024</v>
      </c>
      <c r="C3512" s="2" t="s">
        <v>16635</v>
      </c>
    </row>
    <row r="3513" spans="1:3">
      <c r="A3513" s="2" t="s">
        <v>7025</v>
      </c>
      <c r="B3513" s="2" t="s">
        <v>7026</v>
      </c>
      <c r="C3513" s="2" t="s">
        <v>16636</v>
      </c>
    </row>
    <row r="3514" spans="1:3">
      <c r="A3514" s="2" t="s">
        <v>7027</v>
      </c>
      <c r="B3514" s="2" t="s">
        <v>7028</v>
      </c>
      <c r="C3514" s="2" t="s">
        <v>16637</v>
      </c>
    </row>
    <row r="3515" spans="1:3">
      <c r="A3515" s="2" t="s">
        <v>7029</v>
      </c>
      <c r="B3515" s="2" t="s">
        <v>7030</v>
      </c>
      <c r="C3515" s="2" t="s">
        <v>16638</v>
      </c>
    </row>
    <row r="3516" spans="1:3">
      <c r="A3516" s="2" t="s">
        <v>7031</v>
      </c>
      <c r="B3516" s="2" t="s">
        <v>7032</v>
      </c>
      <c r="C3516" s="2" t="s">
        <v>16639</v>
      </c>
    </row>
    <row r="3517" spans="1:3">
      <c r="A3517" s="2" t="s">
        <v>7033</v>
      </c>
      <c r="B3517" s="2" t="s">
        <v>7034</v>
      </c>
      <c r="C3517" s="2" t="s">
        <v>16640</v>
      </c>
    </row>
    <row r="3518" spans="1:3">
      <c r="A3518" s="2" t="s">
        <v>7035</v>
      </c>
      <c r="B3518" s="2" t="s">
        <v>7036</v>
      </c>
      <c r="C3518" s="2" t="s">
        <v>16641</v>
      </c>
    </row>
    <row r="3519" spans="1:3">
      <c r="A3519" s="2" t="s">
        <v>7037</v>
      </c>
      <c r="B3519" s="2" t="s">
        <v>7038</v>
      </c>
      <c r="C3519" s="2" t="s">
        <v>16642</v>
      </c>
    </row>
    <row r="3520" spans="1:3">
      <c r="A3520" s="2" t="s">
        <v>7039</v>
      </c>
      <c r="B3520" s="2" t="s">
        <v>7040</v>
      </c>
      <c r="C3520" s="2" t="s">
        <v>16643</v>
      </c>
    </row>
    <row r="3521" spans="1:3">
      <c r="A3521" s="2" t="s">
        <v>7041</v>
      </c>
      <c r="B3521" s="2" t="s">
        <v>7042</v>
      </c>
      <c r="C3521" s="2" t="s">
        <v>16644</v>
      </c>
    </row>
    <row r="3522" spans="1:3">
      <c r="A3522" s="2" t="s">
        <v>7043</v>
      </c>
      <c r="B3522" s="2" t="s">
        <v>7044</v>
      </c>
      <c r="C3522" s="2" t="s">
        <v>16645</v>
      </c>
    </row>
    <row r="3523" spans="1:3">
      <c r="A3523" s="2" t="s">
        <v>7045</v>
      </c>
      <c r="B3523" s="2" t="s">
        <v>7046</v>
      </c>
      <c r="C3523" s="2" t="s">
        <v>16646</v>
      </c>
    </row>
    <row r="3524" spans="1:3">
      <c r="A3524" s="2" t="s">
        <v>7047</v>
      </c>
      <c r="B3524" s="2" t="s">
        <v>7048</v>
      </c>
      <c r="C3524" s="2" t="s">
        <v>16647</v>
      </c>
    </row>
    <row r="3525" spans="1:3">
      <c r="A3525" s="2" t="s">
        <v>7049</v>
      </c>
      <c r="B3525" s="2" t="s">
        <v>7050</v>
      </c>
      <c r="C3525" s="2" t="s">
        <v>16648</v>
      </c>
    </row>
    <row r="3526" spans="1:3">
      <c r="A3526" s="2" t="s">
        <v>7051</v>
      </c>
      <c r="B3526" s="2" t="s">
        <v>7052</v>
      </c>
      <c r="C3526" s="2" t="s">
        <v>16649</v>
      </c>
    </row>
    <row r="3527" spans="1:3">
      <c r="A3527" s="2" t="s">
        <v>7053</v>
      </c>
      <c r="B3527" s="2" t="s">
        <v>7054</v>
      </c>
      <c r="C3527" s="2" t="s">
        <v>16650</v>
      </c>
    </row>
    <row r="3528" spans="1:3">
      <c r="A3528" s="2" t="s">
        <v>7055</v>
      </c>
      <c r="B3528" s="2" t="s">
        <v>7056</v>
      </c>
      <c r="C3528" s="2" t="s">
        <v>16651</v>
      </c>
    </row>
    <row r="3529" spans="1:3">
      <c r="A3529" s="2" t="s">
        <v>7057</v>
      </c>
      <c r="B3529" s="2" t="s">
        <v>7058</v>
      </c>
      <c r="C3529" s="2" t="s">
        <v>16652</v>
      </c>
    </row>
    <row r="3530" spans="1:3">
      <c r="A3530" s="2" t="s">
        <v>7059</v>
      </c>
      <c r="B3530" s="2" t="s">
        <v>7060</v>
      </c>
      <c r="C3530" s="2" t="s">
        <v>16653</v>
      </c>
    </row>
    <row r="3531" spans="1:3">
      <c r="A3531" s="2" t="s">
        <v>7061</v>
      </c>
      <c r="B3531" s="2" t="s">
        <v>7062</v>
      </c>
      <c r="C3531" s="2" t="s">
        <v>16654</v>
      </c>
    </row>
    <row r="3532" spans="1:3">
      <c r="A3532" s="2" t="s">
        <v>7063</v>
      </c>
      <c r="B3532" s="2" t="s">
        <v>7064</v>
      </c>
      <c r="C3532" s="2" t="s">
        <v>16655</v>
      </c>
    </row>
    <row r="3533" spans="1:3">
      <c r="A3533" s="2" t="s">
        <v>7065</v>
      </c>
      <c r="B3533" s="2" t="s">
        <v>7066</v>
      </c>
      <c r="C3533" s="2" t="s">
        <v>16656</v>
      </c>
    </row>
    <row r="3534" spans="1:3">
      <c r="A3534" s="2" t="s">
        <v>7067</v>
      </c>
      <c r="B3534" s="2" t="s">
        <v>7068</v>
      </c>
      <c r="C3534" s="2" t="s">
        <v>16657</v>
      </c>
    </row>
    <row r="3535" spans="1:3">
      <c r="A3535" s="2" t="s">
        <v>7069</v>
      </c>
      <c r="B3535" s="2" t="s">
        <v>7070</v>
      </c>
      <c r="C3535" s="2" t="s">
        <v>16658</v>
      </c>
    </row>
    <row r="3536" spans="1:3">
      <c r="A3536" s="2" t="s">
        <v>7071</v>
      </c>
      <c r="B3536" s="2" t="s">
        <v>7072</v>
      </c>
      <c r="C3536" s="2" t="s">
        <v>16659</v>
      </c>
    </row>
    <row r="3537" spans="1:3">
      <c r="A3537" s="2" t="s">
        <v>7073</v>
      </c>
      <c r="B3537" s="2" t="s">
        <v>7074</v>
      </c>
      <c r="C3537" s="2" t="s">
        <v>16660</v>
      </c>
    </row>
    <row r="3538" spans="1:3">
      <c r="A3538" s="2" t="s">
        <v>7075</v>
      </c>
      <c r="B3538" s="2" t="s">
        <v>7076</v>
      </c>
      <c r="C3538" s="2" t="s">
        <v>16661</v>
      </c>
    </row>
    <row r="3539" spans="1:3">
      <c r="A3539" s="2" t="s">
        <v>7077</v>
      </c>
      <c r="B3539" s="2" t="s">
        <v>7078</v>
      </c>
      <c r="C3539" s="2" t="s">
        <v>16662</v>
      </c>
    </row>
    <row r="3540" spans="1:3">
      <c r="A3540" s="2" t="s">
        <v>7079</v>
      </c>
      <c r="B3540" s="2" t="s">
        <v>7080</v>
      </c>
      <c r="C3540" s="2" t="s">
        <v>16663</v>
      </c>
    </row>
    <row r="3541" spans="1:3">
      <c r="A3541" s="2" t="s">
        <v>7081</v>
      </c>
      <c r="B3541" s="2" t="s">
        <v>7082</v>
      </c>
      <c r="C3541" s="2" t="s">
        <v>16664</v>
      </c>
    </row>
    <row r="3542" spans="1:3">
      <c r="A3542" s="2" t="s">
        <v>7083</v>
      </c>
      <c r="B3542" s="2" t="s">
        <v>7084</v>
      </c>
      <c r="C3542" s="2" t="s">
        <v>16665</v>
      </c>
    </row>
    <row r="3543" spans="1:3">
      <c r="A3543" s="2" t="s">
        <v>7085</v>
      </c>
      <c r="B3543" s="2" t="s">
        <v>7086</v>
      </c>
      <c r="C3543" s="2" t="s">
        <v>16666</v>
      </c>
    </row>
    <row r="3544" spans="1:3">
      <c r="A3544" s="2" t="s">
        <v>7087</v>
      </c>
      <c r="B3544" s="2" t="s">
        <v>7088</v>
      </c>
      <c r="C3544" s="2" t="s">
        <v>16667</v>
      </c>
    </row>
    <row r="3545" spans="1:3">
      <c r="A3545" s="2" t="s">
        <v>7089</v>
      </c>
      <c r="B3545" s="2" t="s">
        <v>7090</v>
      </c>
      <c r="C3545" s="2" t="s">
        <v>16668</v>
      </c>
    </row>
    <row r="3546" spans="1:3">
      <c r="A3546" s="2" t="s">
        <v>7091</v>
      </c>
      <c r="B3546" s="2" t="s">
        <v>7092</v>
      </c>
      <c r="C3546" s="2" t="s">
        <v>16669</v>
      </c>
    </row>
    <row r="3547" spans="1:3">
      <c r="A3547" s="2" t="s">
        <v>7093</v>
      </c>
      <c r="B3547" s="2" t="s">
        <v>7094</v>
      </c>
      <c r="C3547" s="2" t="s">
        <v>16670</v>
      </c>
    </row>
    <row r="3548" spans="1:3">
      <c r="A3548" s="2" t="s">
        <v>7095</v>
      </c>
      <c r="B3548" s="2" t="s">
        <v>7096</v>
      </c>
      <c r="C3548" s="2" t="s">
        <v>16671</v>
      </c>
    </row>
    <row r="3549" spans="1:3">
      <c r="A3549" s="2" t="s">
        <v>7097</v>
      </c>
      <c r="B3549" s="2" t="s">
        <v>7098</v>
      </c>
      <c r="C3549" s="2" t="s">
        <v>16672</v>
      </c>
    </row>
    <row r="3550" spans="1:3">
      <c r="A3550" s="2" t="s">
        <v>7099</v>
      </c>
      <c r="B3550" s="2" t="s">
        <v>7100</v>
      </c>
      <c r="C3550" s="2" t="s">
        <v>16673</v>
      </c>
    </row>
    <row r="3551" spans="1:3">
      <c r="A3551" s="2" t="s">
        <v>7101</v>
      </c>
      <c r="B3551" s="2" t="s">
        <v>7102</v>
      </c>
      <c r="C3551" s="2" t="s">
        <v>16674</v>
      </c>
    </row>
    <row r="3552" spans="1:3">
      <c r="A3552" s="2" t="s">
        <v>7103</v>
      </c>
      <c r="B3552" s="2" t="s">
        <v>7104</v>
      </c>
      <c r="C3552" s="2" t="s">
        <v>16675</v>
      </c>
    </row>
    <row r="3553" spans="1:3">
      <c r="A3553" s="2" t="s">
        <v>7105</v>
      </c>
      <c r="B3553" s="2" t="s">
        <v>7106</v>
      </c>
      <c r="C3553" s="2" t="s">
        <v>16676</v>
      </c>
    </row>
    <row r="3554" spans="1:3">
      <c r="A3554" s="2" t="s">
        <v>7107</v>
      </c>
      <c r="B3554" s="2" t="s">
        <v>7108</v>
      </c>
      <c r="C3554" s="2" t="s">
        <v>16677</v>
      </c>
    </row>
    <row r="3555" spans="1:3">
      <c r="A3555" s="2" t="s">
        <v>7109</v>
      </c>
      <c r="B3555" s="2" t="s">
        <v>7110</v>
      </c>
      <c r="C3555" s="2" t="s">
        <v>16678</v>
      </c>
    </row>
    <row r="3556" spans="1:3">
      <c r="A3556" s="2" t="s">
        <v>7111</v>
      </c>
      <c r="B3556" s="2" t="s">
        <v>7112</v>
      </c>
      <c r="C3556" s="2" t="s">
        <v>16679</v>
      </c>
    </row>
    <row r="3557" spans="1:3">
      <c r="A3557" s="2" t="s">
        <v>7113</v>
      </c>
      <c r="B3557" s="2" t="s">
        <v>7114</v>
      </c>
      <c r="C3557" s="2" t="s">
        <v>16680</v>
      </c>
    </row>
    <row r="3558" spans="1:3">
      <c r="A3558" s="2" t="s">
        <v>7115</v>
      </c>
      <c r="B3558" s="2" t="s">
        <v>7116</v>
      </c>
      <c r="C3558" s="2" t="s">
        <v>16681</v>
      </c>
    </row>
    <row r="3559" spans="1:3">
      <c r="A3559" s="2" t="s">
        <v>7117</v>
      </c>
      <c r="B3559" s="2" t="s">
        <v>7118</v>
      </c>
      <c r="C3559" s="2" t="s">
        <v>16682</v>
      </c>
    </row>
    <row r="3560" spans="1:3">
      <c r="A3560" s="2" t="s">
        <v>7119</v>
      </c>
      <c r="B3560" s="2" t="s">
        <v>7120</v>
      </c>
      <c r="C3560" s="2" t="s">
        <v>16683</v>
      </c>
    </row>
    <row r="3561" spans="1:3">
      <c r="A3561" s="2" t="s">
        <v>7121</v>
      </c>
      <c r="B3561" s="2" t="s">
        <v>7122</v>
      </c>
      <c r="C3561" s="2" t="s">
        <v>16684</v>
      </c>
    </row>
    <row r="3562" spans="1:3">
      <c r="A3562" s="2" t="s">
        <v>7123</v>
      </c>
      <c r="B3562" s="2" t="s">
        <v>7124</v>
      </c>
      <c r="C3562" s="2" t="s">
        <v>16685</v>
      </c>
    </row>
    <row r="3563" spans="1:3">
      <c r="A3563" s="2" t="s">
        <v>7125</v>
      </c>
      <c r="B3563" s="2" t="s">
        <v>7126</v>
      </c>
      <c r="C3563" s="2" t="s">
        <v>16686</v>
      </c>
    </row>
    <row r="3564" spans="1:3">
      <c r="A3564" s="2" t="s">
        <v>7127</v>
      </c>
      <c r="B3564" s="2" t="s">
        <v>7128</v>
      </c>
      <c r="C3564" s="2" t="s">
        <v>16687</v>
      </c>
    </row>
    <row r="3565" spans="1:3">
      <c r="A3565" s="2" t="s">
        <v>7129</v>
      </c>
      <c r="B3565" s="2" t="s">
        <v>7130</v>
      </c>
      <c r="C3565" s="2" t="s">
        <v>16688</v>
      </c>
    </row>
    <row r="3566" spans="1:3">
      <c r="A3566" s="2" t="s">
        <v>7131</v>
      </c>
      <c r="B3566" s="2" t="s">
        <v>7132</v>
      </c>
      <c r="C3566" s="2" t="s">
        <v>16689</v>
      </c>
    </row>
    <row r="3567" spans="1:3">
      <c r="A3567" s="2" t="s">
        <v>7133</v>
      </c>
      <c r="B3567" s="2" t="s">
        <v>7134</v>
      </c>
      <c r="C3567" s="2" t="s">
        <v>16690</v>
      </c>
    </row>
    <row r="3568" spans="1:3">
      <c r="A3568" s="2" t="s">
        <v>7135</v>
      </c>
      <c r="B3568" s="2" t="s">
        <v>7136</v>
      </c>
      <c r="C3568" s="2" t="s">
        <v>16691</v>
      </c>
    </row>
    <row r="3569" spans="1:3">
      <c r="A3569" s="2" t="s">
        <v>7137</v>
      </c>
      <c r="B3569" s="2" t="s">
        <v>7138</v>
      </c>
      <c r="C3569" s="2" t="s">
        <v>16692</v>
      </c>
    </row>
    <row r="3570" spans="1:3">
      <c r="A3570" s="2" t="s">
        <v>7139</v>
      </c>
      <c r="B3570" s="2" t="s">
        <v>7140</v>
      </c>
      <c r="C3570" s="2" t="s">
        <v>16693</v>
      </c>
    </row>
    <row r="3571" spans="1:3">
      <c r="A3571" s="2" t="s">
        <v>7141</v>
      </c>
      <c r="B3571" s="2" t="s">
        <v>7142</v>
      </c>
      <c r="C3571" s="2" t="s">
        <v>16694</v>
      </c>
    </row>
    <row r="3572" spans="1:3">
      <c r="A3572" s="2" t="s">
        <v>7143</v>
      </c>
      <c r="B3572" s="2" t="s">
        <v>7144</v>
      </c>
      <c r="C3572" s="2" t="s">
        <v>16695</v>
      </c>
    </row>
    <row r="3573" spans="1:3">
      <c r="A3573" s="2" t="s">
        <v>7145</v>
      </c>
      <c r="B3573" s="2" t="s">
        <v>7146</v>
      </c>
      <c r="C3573" s="2" t="s">
        <v>16696</v>
      </c>
    </row>
    <row r="3574" spans="1:3">
      <c r="A3574" s="2" t="s">
        <v>7147</v>
      </c>
      <c r="B3574" s="2" t="s">
        <v>7148</v>
      </c>
      <c r="C3574" s="2" t="s">
        <v>16697</v>
      </c>
    </row>
    <row r="3575" spans="1:3">
      <c r="A3575" s="2" t="s">
        <v>7149</v>
      </c>
      <c r="B3575" s="2" t="s">
        <v>7150</v>
      </c>
      <c r="C3575" s="2" t="s">
        <v>16698</v>
      </c>
    </row>
    <row r="3576" spans="1:3">
      <c r="A3576" s="2" t="s">
        <v>7151</v>
      </c>
      <c r="B3576" s="2" t="s">
        <v>7152</v>
      </c>
      <c r="C3576" s="2" t="s">
        <v>16699</v>
      </c>
    </row>
    <row r="3577" spans="1:3">
      <c r="A3577" s="2" t="s">
        <v>7153</v>
      </c>
      <c r="B3577" s="2" t="s">
        <v>7154</v>
      </c>
      <c r="C3577" s="2" t="s">
        <v>16700</v>
      </c>
    </row>
    <row r="3578" spans="1:3">
      <c r="A3578" s="2" t="s">
        <v>7155</v>
      </c>
      <c r="B3578" s="2" t="s">
        <v>7156</v>
      </c>
      <c r="C3578" s="2" t="s">
        <v>16701</v>
      </c>
    </row>
    <row r="3579" spans="1:3">
      <c r="A3579" s="2" t="s">
        <v>7157</v>
      </c>
      <c r="B3579" s="2" t="s">
        <v>7158</v>
      </c>
      <c r="C3579" s="2" t="s">
        <v>16702</v>
      </c>
    </row>
    <row r="3580" spans="1:3">
      <c r="A3580" s="2" t="s">
        <v>7159</v>
      </c>
      <c r="B3580" s="2" t="s">
        <v>7160</v>
      </c>
      <c r="C3580" s="2" t="s">
        <v>16703</v>
      </c>
    </row>
    <row r="3581" spans="1:3">
      <c r="A3581" s="2" t="s">
        <v>7161</v>
      </c>
      <c r="B3581" s="2" t="s">
        <v>7162</v>
      </c>
      <c r="C3581" s="2" t="s">
        <v>16704</v>
      </c>
    </row>
    <row r="3582" spans="1:3">
      <c r="A3582" s="2" t="s">
        <v>7163</v>
      </c>
      <c r="B3582" s="2" t="s">
        <v>7164</v>
      </c>
      <c r="C3582" s="2" t="s">
        <v>16705</v>
      </c>
    </row>
    <row r="3583" spans="1:3">
      <c r="A3583" s="2" t="s">
        <v>7165</v>
      </c>
      <c r="B3583" s="2" t="s">
        <v>7166</v>
      </c>
      <c r="C3583" s="2" t="s">
        <v>16706</v>
      </c>
    </row>
    <row r="3584" spans="1:3">
      <c r="A3584" s="2" t="s">
        <v>7167</v>
      </c>
      <c r="B3584" s="2" t="s">
        <v>7168</v>
      </c>
      <c r="C3584" s="2" t="s">
        <v>16707</v>
      </c>
    </row>
    <row r="3585" spans="1:3">
      <c r="A3585" s="2" t="s">
        <v>7169</v>
      </c>
      <c r="B3585" s="2" t="s">
        <v>7170</v>
      </c>
      <c r="C3585" s="2" t="s">
        <v>16708</v>
      </c>
    </row>
    <row r="3586" spans="1:3">
      <c r="A3586" s="2" t="s">
        <v>7171</v>
      </c>
      <c r="B3586" s="2" t="s">
        <v>7172</v>
      </c>
      <c r="C3586" s="2" t="s">
        <v>16709</v>
      </c>
    </row>
    <row r="3587" spans="1:3">
      <c r="A3587" s="2" t="s">
        <v>7173</v>
      </c>
      <c r="B3587" s="2" t="s">
        <v>7174</v>
      </c>
      <c r="C3587" s="2" t="s">
        <v>16710</v>
      </c>
    </row>
    <row r="3588" spans="1:3">
      <c r="A3588" s="2" t="s">
        <v>7175</v>
      </c>
      <c r="B3588" s="2" t="s">
        <v>7176</v>
      </c>
      <c r="C3588" s="2" t="s">
        <v>16711</v>
      </c>
    </row>
    <row r="3589" spans="1:3">
      <c r="A3589" s="2" t="s">
        <v>7177</v>
      </c>
      <c r="B3589" s="2" t="s">
        <v>7178</v>
      </c>
      <c r="C3589" s="2" t="s">
        <v>16712</v>
      </c>
    </row>
    <row r="3590" spans="1:3">
      <c r="A3590" s="2" t="s">
        <v>7179</v>
      </c>
      <c r="B3590" s="2" t="s">
        <v>7180</v>
      </c>
      <c r="C3590" s="2" t="s">
        <v>16713</v>
      </c>
    </row>
    <row r="3591" spans="1:3">
      <c r="A3591" s="2" t="s">
        <v>7181</v>
      </c>
      <c r="B3591" s="2" t="s">
        <v>7182</v>
      </c>
      <c r="C3591" s="2" t="s">
        <v>16714</v>
      </c>
    </row>
    <row r="3592" spans="1:3">
      <c r="A3592" s="2" t="s">
        <v>7183</v>
      </c>
      <c r="B3592" s="2" t="s">
        <v>7184</v>
      </c>
      <c r="C3592" s="2" t="s">
        <v>16715</v>
      </c>
    </row>
    <row r="3593" spans="1:3">
      <c r="A3593" s="2" t="s">
        <v>7185</v>
      </c>
      <c r="B3593" s="2" t="s">
        <v>7186</v>
      </c>
      <c r="C3593" s="2" t="s">
        <v>16716</v>
      </c>
    </row>
    <row r="3594" spans="1:3">
      <c r="A3594" s="2" t="s">
        <v>7187</v>
      </c>
      <c r="B3594" s="2" t="s">
        <v>7188</v>
      </c>
      <c r="C3594" s="2" t="s">
        <v>16717</v>
      </c>
    </row>
    <row r="3595" spans="1:3">
      <c r="A3595" s="2" t="s">
        <v>7189</v>
      </c>
      <c r="B3595" s="2" t="s">
        <v>7190</v>
      </c>
      <c r="C3595" s="2" t="s">
        <v>16718</v>
      </c>
    </row>
    <row r="3596" spans="1:3">
      <c r="A3596" s="2" t="s">
        <v>7191</v>
      </c>
      <c r="B3596" s="2" t="s">
        <v>7192</v>
      </c>
      <c r="C3596" s="2" t="s">
        <v>16719</v>
      </c>
    </row>
    <row r="3597" spans="1:3">
      <c r="A3597" s="2" t="s">
        <v>7193</v>
      </c>
      <c r="B3597" s="2" t="s">
        <v>7194</v>
      </c>
      <c r="C3597" s="2" t="s">
        <v>16720</v>
      </c>
    </row>
    <row r="3598" spans="1:3">
      <c r="A3598" s="2" t="s">
        <v>7195</v>
      </c>
      <c r="B3598" s="2" t="s">
        <v>7196</v>
      </c>
      <c r="C3598" s="2" t="s">
        <v>16721</v>
      </c>
    </row>
    <row r="3599" spans="1:3">
      <c r="A3599" s="2" t="s">
        <v>7197</v>
      </c>
      <c r="B3599" s="2" t="s">
        <v>7198</v>
      </c>
      <c r="C3599" s="2" t="s">
        <v>16722</v>
      </c>
    </row>
    <row r="3600" spans="1:3">
      <c r="A3600" s="2" t="s">
        <v>7199</v>
      </c>
      <c r="B3600" s="2" t="s">
        <v>7200</v>
      </c>
      <c r="C3600" s="2" t="s">
        <v>16723</v>
      </c>
    </row>
    <row r="3601" spans="1:3">
      <c r="A3601" s="2" t="s">
        <v>7201</v>
      </c>
      <c r="B3601" s="2" t="s">
        <v>7202</v>
      </c>
      <c r="C3601" s="2" t="s">
        <v>16724</v>
      </c>
    </row>
    <row r="3602" spans="1:3">
      <c r="A3602" s="2" t="s">
        <v>7203</v>
      </c>
      <c r="B3602" s="2" t="s">
        <v>7204</v>
      </c>
      <c r="C3602" s="2" t="s">
        <v>16725</v>
      </c>
    </row>
    <row r="3603" spans="1:3">
      <c r="A3603" s="2" t="s">
        <v>7205</v>
      </c>
      <c r="B3603" s="2" t="s">
        <v>7206</v>
      </c>
      <c r="C3603" s="2" t="s">
        <v>16726</v>
      </c>
    </row>
    <row r="3604" spans="1:3">
      <c r="A3604" s="2" t="s">
        <v>7207</v>
      </c>
      <c r="B3604" s="2" t="s">
        <v>7208</v>
      </c>
      <c r="C3604" s="2" t="s">
        <v>16727</v>
      </c>
    </row>
    <row r="3605" spans="1:3">
      <c r="A3605" s="2" t="s">
        <v>7209</v>
      </c>
      <c r="B3605" s="2" t="s">
        <v>7210</v>
      </c>
      <c r="C3605" s="2" t="s">
        <v>16728</v>
      </c>
    </row>
    <row r="3606" spans="1:3">
      <c r="A3606" s="2" t="s">
        <v>7211</v>
      </c>
      <c r="B3606" s="2" t="s">
        <v>7212</v>
      </c>
      <c r="C3606" s="2" t="s">
        <v>16729</v>
      </c>
    </row>
    <row r="3607" spans="1:3">
      <c r="A3607" s="2" t="s">
        <v>7213</v>
      </c>
      <c r="B3607" s="2" t="s">
        <v>7214</v>
      </c>
      <c r="C3607" s="2" t="s">
        <v>16730</v>
      </c>
    </row>
    <row r="3608" spans="1:3">
      <c r="A3608" s="2" t="s">
        <v>7215</v>
      </c>
      <c r="B3608" s="2" t="s">
        <v>7216</v>
      </c>
      <c r="C3608" s="2" t="s">
        <v>16731</v>
      </c>
    </row>
    <row r="3609" spans="1:3">
      <c r="A3609" s="2" t="s">
        <v>7217</v>
      </c>
      <c r="B3609" s="2" t="s">
        <v>7218</v>
      </c>
      <c r="C3609" s="2" t="s">
        <v>16732</v>
      </c>
    </row>
    <row r="3610" spans="1:3">
      <c r="A3610" s="2" t="s">
        <v>7219</v>
      </c>
      <c r="B3610" s="2" t="s">
        <v>7220</v>
      </c>
      <c r="C3610" s="2" t="s">
        <v>16733</v>
      </c>
    </row>
    <row r="3611" spans="1:3">
      <c r="A3611" s="2" t="s">
        <v>7221</v>
      </c>
      <c r="B3611" s="2" t="s">
        <v>7222</v>
      </c>
      <c r="C3611" s="2" t="s">
        <v>16734</v>
      </c>
    </row>
    <row r="3612" spans="1:3">
      <c r="A3612" s="2" t="s">
        <v>7223</v>
      </c>
      <c r="B3612" s="2" t="s">
        <v>7224</v>
      </c>
      <c r="C3612" s="2" t="s">
        <v>16735</v>
      </c>
    </row>
    <row r="3613" spans="1:3">
      <c r="A3613" s="2" t="s">
        <v>7225</v>
      </c>
      <c r="B3613" s="2" t="s">
        <v>7226</v>
      </c>
      <c r="C3613" s="2" t="s">
        <v>16736</v>
      </c>
    </row>
    <row r="3614" spans="1:3">
      <c r="A3614" s="2" t="s">
        <v>7227</v>
      </c>
      <c r="B3614" s="2" t="s">
        <v>7228</v>
      </c>
      <c r="C3614" s="2" t="s">
        <v>16737</v>
      </c>
    </row>
    <row r="3615" spans="1:3">
      <c r="A3615" s="2" t="s">
        <v>7229</v>
      </c>
      <c r="B3615" s="2" t="s">
        <v>7230</v>
      </c>
      <c r="C3615" s="2" t="s">
        <v>16738</v>
      </c>
    </row>
    <row r="3616" spans="1:3">
      <c r="A3616" s="2" t="s">
        <v>7231</v>
      </c>
      <c r="B3616" s="2" t="s">
        <v>7232</v>
      </c>
      <c r="C3616" s="2" t="s">
        <v>16739</v>
      </c>
    </row>
    <row r="3617" spans="1:3">
      <c r="A3617" s="2" t="s">
        <v>7233</v>
      </c>
      <c r="B3617" s="2" t="s">
        <v>7234</v>
      </c>
      <c r="C3617" s="2" t="s">
        <v>16740</v>
      </c>
    </row>
    <row r="3618" spans="1:3">
      <c r="A3618" s="2" t="s">
        <v>7235</v>
      </c>
      <c r="B3618" s="2" t="s">
        <v>7236</v>
      </c>
      <c r="C3618" s="2" t="s">
        <v>16741</v>
      </c>
    </row>
    <row r="3619" spans="1:3">
      <c r="A3619" s="2" t="s">
        <v>7237</v>
      </c>
      <c r="B3619" s="2" t="s">
        <v>7238</v>
      </c>
      <c r="C3619" s="2" t="s">
        <v>16742</v>
      </c>
    </row>
    <row r="3620" spans="1:3">
      <c r="A3620" s="2" t="s">
        <v>7239</v>
      </c>
      <c r="B3620" s="2" t="s">
        <v>7240</v>
      </c>
      <c r="C3620" s="2" t="s">
        <v>16743</v>
      </c>
    </row>
    <row r="3621" spans="1:3">
      <c r="A3621" s="2" t="s">
        <v>7241</v>
      </c>
      <c r="B3621" s="2" t="s">
        <v>7242</v>
      </c>
      <c r="C3621" s="2" t="s">
        <v>16744</v>
      </c>
    </row>
    <row r="3622" spans="1:3">
      <c r="A3622" s="2" t="s">
        <v>7243</v>
      </c>
      <c r="B3622" s="2" t="s">
        <v>7244</v>
      </c>
      <c r="C3622" s="2" t="s">
        <v>16745</v>
      </c>
    </row>
    <row r="3623" spans="1:3">
      <c r="A3623" s="2" t="s">
        <v>7245</v>
      </c>
      <c r="B3623" s="2" t="s">
        <v>7246</v>
      </c>
      <c r="C3623" s="2" t="s">
        <v>16746</v>
      </c>
    </row>
    <row r="3624" spans="1:3">
      <c r="A3624" s="2" t="s">
        <v>7247</v>
      </c>
      <c r="B3624" s="2" t="s">
        <v>7248</v>
      </c>
      <c r="C3624" s="2" t="s">
        <v>16747</v>
      </c>
    </row>
    <row r="3625" spans="1:3">
      <c r="A3625" s="2" t="s">
        <v>7249</v>
      </c>
      <c r="B3625" s="2" t="s">
        <v>7250</v>
      </c>
      <c r="C3625" s="2" t="s">
        <v>16748</v>
      </c>
    </row>
    <row r="3626" spans="1:3">
      <c r="A3626" s="2" t="s">
        <v>7251</v>
      </c>
      <c r="B3626" s="2" t="s">
        <v>7252</v>
      </c>
      <c r="C3626" s="2" t="s">
        <v>16749</v>
      </c>
    </row>
    <row r="3627" spans="1:3">
      <c r="A3627" s="2" t="s">
        <v>7253</v>
      </c>
      <c r="B3627" s="2" t="s">
        <v>7254</v>
      </c>
      <c r="C3627" s="2" t="s">
        <v>16750</v>
      </c>
    </row>
    <row r="3628" spans="1:3">
      <c r="A3628" s="2" t="s">
        <v>7255</v>
      </c>
      <c r="B3628" s="2" t="s">
        <v>7256</v>
      </c>
      <c r="C3628" s="2" t="s">
        <v>16751</v>
      </c>
    </row>
    <row r="3629" spans="1:3">
      <c r="A3629" s="2" t="s">
        <v>7257</v>
      </c>
      <c r="B3629" s="2" t="s">
        <v>7258</v>
      </c>
      <c r="C3629" s="2" t="s">
        <v>16752</v>
      </c>
    </row>
    <row r="3630" spans="1:3">
      <c r="A3630" s="2" t="s">
        <v>7259</v>
      </c>
      <c r="B3630" s="2" t="s">
        <v>7260</v>
      </c>
      <c r="C3630" s="2" t="s">
        <v>16753</v>
      </c>
    </row>
    <row r="3631" spans="1:3">
      <c r="A3631" s="2" t="s">
        <v>7261</v>
      </c>
      <c r="B3631" s="2" t="s">
        <v>7262</v>
      </c>
      <c r="C3631" s="2" t="s">
        <v>16754</v>
      </c>
    </row>
    <row r="3632" spans="1:3">
      <c r="A3632" s="2" t="s">
        <v>7263</v>
      </c>
      <c r="B3632" s="2" t="s">
        <v>7264</v>
      </c>
      <c r="C3632" s="2" t="s">
        <v>16755</v>
      </c>
    </row>
    <row r="3633" spans="1:3">
      <c r="A3633" s="2" t="s">
        <v>7265</v>
      </c>
      <c r="B3633" s="2" t="s">
        <v>3223</v>
      </c>
      <c r="C3633" s="2" t="s">
        <v>16756</v>
      </c>
    </row>
    <row r="3634" spans="1:3">
      <c r="A3634" s="2" t="s">
        <v>7266</v>
      </c>
      <c r="B3634" s="2" t="s">
        <v>7267</v>
      </c>
      <c r="C3634" s="2" t="s">
        <v>16757</v>
      </c>
    </row>
    <row r="3635" spans="1:3">
      <c r="A3635" s="2" t="s">
        <v>7268</v>
      </c>
      <c r="B3635" s="2" t="s">
        <v>7269</v>
      </c>
      <c r="C3635" s="2" t="s">
        <v>16758</v>
      </c>
    </row>
    <row r="3636" spans="1:3">
      <c r="A3636" s="2" t="s">
        <v>7270</v>
      </c>
      <c r="B3636" s="2" t="s">
        <v>7271</v>
      </c>
      <c r="C3636" s="2" t="s">
        <v>16759</v>
      </c>
    </row>
    <row r="3637" spans="1:3">
      <c r="A3637" s="2" t="s">
        <v>7272</v>
      </c>
      <c r="B3637" s="2" t="s">
        <v>7273</v>
      </c>
      <c r="C3637" s="2" t="s">
        <v>16760</v>
      </c>
    </row>
    <row r="3638" spans="1:3">
      <c r="A3638" s="2" t="s">
        <v>7274</v>
      </c>
      <c r="B3638" s="2" t="s">
        <v>7275</v>
      </c>
      <c r="C3638" s="2" t="s">
        <v>16761</v>
      </c>
    </row>
    <row r="3639" spans="1:3">
      <c r="A3639" s="2" t="s">
        <v>7276</v>
      </c>
      <c r="B3639" s="2" t="s">
        <v>7277</v>
      </c>
      <c r="C3639" s="2" t="s">
        <v>16762</v>
      </c>
    </row>
    <row r="3640" spans="1:3">
      <c r="A3640" s="2" t="s">
        <v>7276</v>
      </c>
      <c r="B3640" s="2" t="s">
        <v>7278</v>
      </c>
      <c r="C3640" s="2" t="s">
        <v>16763</v>
      </c>
    </row>
    <row r="3641" spans="1:3">
      <c r="A3641" s="2" t="s">
        <v>7279</v>
      </c>
      <c r="B3641" s="2" t="s">
        <v>7280</v>
      </c>
      <c r="C3641" s="2" t="s">
        <v>16764</v>
      </c>
    </row>
    <row r="3642" spans="1:3">
      <c r="A3642" s="2" t="s">
        <v>7279</v>
      </c>
      <c r="B3642" s="2" t="s">
        <v>7281</v>
      </c>
      <c r="C3642" s="2" t="s">
        <v>16765</v>
      </c>
    </row>
    <row r="3643" spans="1:3">
      <c r="A3643" s="2" t="s">
        <v>7282</v>
      </c>
      <c r="B3643" s="2" t="s">
        <v>7283</v>
      </c>
      <c r="C3643" s="2" t="s">
        <v>16766</v>
      </c>
    </row>
    <row r="3644" spans="1:3">
      <c r="A3644" s="2" t="s">
        <v>7282</v>
      </c>
      <c r="B3644" s="2" t="s">
        <v>7284</v>
      </c>
      <c r="C3644" s="2" t="s">
        <v>16767</v>
      </c>
    </row>
    <row r="3645" spans="1:3">
      <c r="A3645" s="2" t="s">
        <v>7285</v>
      </c>
      <c r="B3645" s="2" t="s">
        <v>7286</v>
      </c>
      <c r="C3645" s="2" t="s">
        <v>16768</v>
      </c>
    </row>
    <row r="3646" spans="1:3">
      <c r="A3646" s="2" t="s">
        <v>7285</v>
      </c>
      <c r="B3646" s="2" t="s">
        <v>7286</v>
      </c>
      <c r="C3646" s="2" t="s">
        <v>16768</v>
      </c>
    </row>
    <row r="3647" spans="1:3">
      <c r="A3647" s="2" t="s">
        <v>7287</v>
      </c>
      <c r="B3647" s="2" t="s">
        <v>7288</v>
      </c>
      <c r="C3647" s="2" t="s">
        <v>16769</v>
      </c>
    </row>
    <row r="3648" spans="1:3">
      <c r="A3648" s="2" t="s">
        <v>7287</v>
      </c>
      <c r="B3648" s="2" t="s">
        <v>7288</v>
      </c>
      <c r="C3648" s="2" t="s">
        <v>16769</v>
      </c>
    </row>
    <row r="3649" spans="1:3">
      <c r="A3649" s="2" t="s">
        <v>7289</v>
      </c>
      <c r="B3649" s="2" t="s">
        <v>7290</v>
      </c>
      <c r="C3649" s="2" t="s">
        <v>16770</v>
      </c>
    </row>
    <row r="3650" spans="1:3">
      <c r="A3650" s="2" t="s">
        <v>7289</v>
      </c>
      <c r="B3650" s="2" t="s">
        <v>7290</v>
      </c>
      <c r="C3650" s="2" t="s">
        <v>16770</v>
      </c>
    </row>
    <row r="3651" spans="1:3">
      <c r="A3651" s="2" t="s">
        <v>7291</v>
      </c>
      <c r="B3651" s="2" t="s">
        <v>7292</v>
      </c>
      <c r="C3651" s="2" t="s">
        <v>16771</v>
      </c>
    </row>
    <row r="3652" spans="1:3">
      <c r="A3652" s="2" t="s">
        <v>7291</v>
      </c>
      <c r="B3652" s="2" t="s">
        <v>7292</v>
      </c>
      <c r="C3652" s="2" t="s">
        <v>16771</v>
      </c>
    </row>
    <row r="3653" spans="1:3">
      <c r="A3653" s="2" t="s">
        <v>7293</v>
      </c>
      <c r="B3653" s="2" t="s">
        <v>7294</v>
      </c>
      <c r="C3653" s="2" t="s">
        <v>16772</v>
      </c>
    </row>
    <row r="3654" spans="1:3">
      <c r="A3654" s="2" t="s">
        <v>7293</v>
      </c>
      <c r="B3654" s="2" t="s">
        <v>7294</v>
      </c>
      <c r="C3654" s="2" t="s">
        <v>16772</v>
      </c>
    </row>
    <row r="3655" spans="1:3">
      <c r="A3655" s="2" t="s">
        <v>7295</v>
      </c>
      <c r="B3655" s="2" t="s">
        <v>7296</v>
      </c>
      <c r="C3655" s="2" t="s">
        <v>16773</v>
      </c>
    </row>
    <row r="3656" spans="1:3">
      <c r="A3656" s="2" t="s">
        <v>7295</v>
      </c>
      <c r="B3656" s="2" t="s">
        <v>7296</v>
      </c>
      <c r="C3656" s="2" t="s">
        <v>16773</v>
      </c>
    </row>
    <row r="3657" spans="1:3">
      <c r="A3657" s="2" t="s">
        <v>7297</v>
      </c>
      <c r="B3657" s="2" t="s">
        <v>7298</v>
      </c>
      <c r="C3657" s="2" t="s">
        <v>16774</v>
      </c>
    </row>
    <row r="3658" spans="1:3">
      <c r="A3658" s="2" t="s">
        <v>7297</v>
      </c>
      <c r="B3658" s="2" t="s">
        <v>7298</v>
      </c>
      <c r="C3658" s="2" t="s">
        <v>16774</v>
      </c>
    </row>
    <row r="3659" spans="1:3">
      <c r="A3659" s="2" t="s">
        <v>7299</v>
      </c>
      <c r="B3659" s="2" t="s">
        <v>7300</v>
      </c>
      <c r="C3659" s="2" t="s">
        <v>16775</v>
      </c>
    </row>
    <row r="3660" spans="1:3">
      <c r="A3660" s="2" t="s">
        <v>7299</v>
      </c>
      <c r="B3660" s="2" t="s">
        <v>7300</v>
      </c>
      <c r="C3660" s="2" t="s">
        <v>16775</v>
      </c>
    </row>
    <row r="3661" spans="1:3">
      <c r="A3661" s="2" t="s">
        <v>7301</v>
      </c>
      <c r="B3661" s="2" t="s">
        <v>7302</v>
      </c>
      <c r="C3661" s="2" t="s">
        <v>16776</v>
      </c>
    </row>
    <row r="3662" spans="1:3">
      <c r="A3662" s="2" t="s">
        <v>7301</v>
      </c>
      <c r="B3662" s="2" t="s">
        <v>7302</v>
      </c>
      <c r="C3662" s="2" t="s">
        <v>16776</v>
      </c>
    </row>
    <row r="3663" spans="1:3">
      <c r="A3663" s="2" t="s">
        <v>7303</v>
      </c>
      <c r="B3663" s="2" t="s">
        <v>7304</v>
      </c>
      <c r="C3663" s="2" t="s">
        <v>16777</v>
      </c>
    </row>
    <row r="3664" spans="1:3">
      <c r="A3664" s="2" t="s">
        <v>7303</v>
      </c>
      <c r="B3664" s="2" t="s">
        <v>7304</v>
      </c>
      <c r="C3664" s="2" t="s">
        <v>16777</v>
      </c>
    </row>
    <row r="3665" spans="1:3">
      <c r="A3665" s="2" t="s">
        <v>7305</v>
      </c>
      <c r="B3665" s="2" t="s">
        <v>7306</v>
      </c>
      <c r="C3665" s="2" t="s">
        <v>16778</v>
      </c>
    </row>
    <row r="3666" spans="1:3">
      <c r="A3666" s="2" t="s">
        <v>7305</v>
      </c>
      <c r="B3666" s="2" t="s">
        <v>7306</v>
      </c>
      <c r="C3666" s="2" t="s">
        <v>16778</v>
      </c>
    </row>
    <row r="3667" spans="1:3">
      <c r="A3667" s="2" t="s">
        <v>7307</v>
      </c>
      <c r="B3667" s="2" t="s">
        <v>7308</v>
      </c>
      <c r="C3667" s="2" t="s">
        <v>16779</v>
      </c>
    </row>
    <row r="3668" spans="1:3">
      <c r="A3668" s="2" t="s">
        <v>7307</v>
      </c>
      <c r="B3668" s="2" t="s">
        <v>7308</v>
      </c>
      <c r="C3668" s="2" t="s">
        <v>16779</v>
      </c>
    </row>
    <row r="3669" spans="1:3">
      <c r="A3669" s="2" t="s">
        <v>7309</v>
      </c>
      <c r="B3669" s="2" t="s">
        <v>7310</v>
      </c>
      <c r="C3669" s="2" t="s">
        <v>16780</v>
      </c>
    </row>
    <row r="3670" spans="1:3">
      <c r="A3670" s="2" t="s">
        <v>7309</v>
      </c>
      <c r="B3670" s="2" t="s">
        <v>7310</v>
      </c>
      <c r="C3670" s="2" t="s">
        <v>16780</v>
      </c>
    </row>
    <row r="3671" spans="1:3">
      <c r="A3671" s="2" t="s">
        <v>7311</v>
      </c>
      <c r="B3671" s="2" t="s">
        <v>7312</v>
      </c>
      <c r="C3671" s="2" t="s">
        <v>16781</v>
      </c>
    </row>
    <row r="3672" spans="1:3">
      <c r="A3672" s="2" t="s">
        <v>7311</v>
      </c>
      <c r="B3672" s="2" t="s">
        <v>7312</v>
      </c>
      <c r="C3672" s="2" t="s">
        <v>16781</v>
      </c>
    </row>
    <row r="3673" spans="1:3">
      <c r="A3673" s="2" t="s">
        <v>7313</v>
      </c>
      <c r="B3673" s="2" t="s">
        <v>7314</v>
      </c>
      <c r="C3673" s="2" t="s">
        <v>16782</v>
      </c>
    </row>
    <row r="3674" spans="1:3">
      <c r="A3674" s="2" t="s">
        <v>7313</v>
      </c>
      <c r="B3674" s="2" t="s">
        <v>7314</v>
      </c>
      <c r="C3674" s="2" t="s">
        <v>16782</v>
      </c>
    </row>
    <row r="3675" spans="1:3">
      <c r="A3675" s="2" t="s">
        <v>7315</v>
      </c>
      <c r="B3675" s="2" t="s">
        <v>7316</v>
      </c>
      <c r="C3675" s="2" t="s">
        <v>16783</v>
      </c>
    </row>
    <row r="3676" spans="1:3">
      <c r="A3676" s="2" t="s">
        <v>7315</v>
      </c>
      <c r="B3676" s="2" t="s">
        <v>7316</v>
      </c>
      <c r="C3676" s="2" t="s">
        <v>16783</v>
      </c>
    </row>
    <row r="3677" spans="1:3">
      <c r="A3677" s="2" t="s">
        <v>7317</v>
      </c>
      <c r="B3677" s="2" t="s">
        <v>7318</v>
      </c>
      <c r="C3677" s="2" t="s">
        <v>16784</v>
      </c>
    </row>
    <row r="3678" spans="1:3">
      <c r="A3678" s="2" t="s">
        <v>7317</v>
      </c>
      <c r="B3678" s="2" t="s">
        <v>7318</v>
      </c>
      <c r="C3678" s="2" t="s">
        <v>16784</v>
      </c>
    </row>
    <row r="3679" spans="1:3">
      <c r="A3679" s="2" t="s">
        <v>7319</v>
      </c>
      <c r="B3679" s="2" t="s">
        <v>7320</v>
      </c>
      <c r="C3679" s="2" t="s">
        <v>16785</v>
      </c>
    </row>
    <row r="3680" spans="1:3">
      <c r="A3680" s="2" t="s">
        <v>7319</v>
      </c>
      <c r="B3680" s="2" t="s">
        <v>7320</v>
      </c>
      <c r="C3680" s="2" t="s">
        <v>16785</v>
      </c>
    </row>
    <row r="3681" spans="1:3">
      <c r="A3681" s="2" t="s">
        <v>7321</v>
      </c>
      <c r="B3681" s="2" t="s">
        <v>7322</v>
      </c>
      <c r="C3681" s="2" t="s">
        <v>16786</v>
      </c>
    </row>
    <row r="3682" spans="1:3">
      <c r="A3682" s="2" t="s">
        <v>7321</v>
      </c>
      <c r="B3682" s="2" t="s">
        <v>7322</v>
      </c>
      <c r="C3682" s="2" t="s">
        <v>16786</v>
      </c>
    </row>
    <row r="3683" spans="1:3">
      <c r="A3683" s="2" t="s">
        <v>7323</v>
      </c>
      <c r="B3683" s="2" t="s">
        <v>7324</v>
      </c>
      <c r="C3683" s="2" t="s">
        <v>16787</v>
      </c>
    </row>
    <row r="3684" spans="1:3">
      <c r="A3684" s="2" t="s">
        <v>7323</v>
      </c>
      <c r="B3684" s="2" t="s">
        <v>7324</v>
      </c>
      <c r="C3684" s="2" t="s">
        <v>16787</v>
      </c>
    </row>
    <row r="3685" spans="1:3">
      <c r="A3685" s="2" t="s">
        <v>7325</v>
      </c>
      <c r="B3685" s="2" t="s">
        <v>7326</v>
      </c>
      <c r="C3685" s="2" t="s">
        <v>16788</v>
      </c>
    </row>
    <row r="3686" spans="1:3">
      <c r="A3686" s="2" t="s">
        <v>7325</v>
      </c>
      <c r="B3686" s="2" t="s">
        <v>7326</v>
      </c>
      <c r="C3686" s="2" t="s">
        <v>16788</v>
      </c>
    </row>
    <row r="3687" spans="1:3">
      <c r="A3687" s="2" t="s">
        <v>7327</v>
      </c>
      <c r="B3687" s="2" t="s">
        <v>7328</v>
      </c>
      <c r="C3687" s="2" t="s">
        <v>16789</v>
      </c>
    </row>
    <row r="3688" spans="1:3">
      <c r="A3688" s="2" t="s">
        <v>7327</v>
      </c>
      <c r="B3688" s="2" t="s">
        <v>7328</v>
      </c>
      <c r="C3688" s="2" t="s">
        <v>16789</v>
      </c>
    </row>
    <row r="3689" spans="1:3">
      <c r="A3689" s="2" t="s">
        <v>7329</v>
      </c>
      <c r="B3689" s="2" t="s">
        <v>7330</v>
      </c>
      <c r="C3689" s="2" t="s">
        <v>16790</v>
      </c>
    </row>
    <row r="3690" spans="1:3">
      <c r="A3690" s="2" t="s">
        <v>7329</v>
      </c>
      <c r="B3690" s="2" t="s">
        <v>7330</v>
      </c>
      <c r="C3690" s="2" t="s">
        <v>16790</v>
      </c>
    </row>
    <row r="3691" spans="1:3">
      <c r="A3691" s="2" t="s">
        <v>7331</v>
      </c>
      <c r="B3691" s="2" t="s">
        <v>7332</v>
      </c>
      <c r="C3691" s="2" t="s">
        <v>16791</v>
      </c>
    </row>
    <row r="3692" spans="1:3">
      <c r="A3692" s="2" t="s">
        <v>7331</v>
      </c>
      <c r="B3692" s="2" t="s">
        <v>7332</v>
      </c>
      <c r="C3692" s="2" t="s">
        <v>16791</v>
      </c>
    </row>
    <row r="3693" spans="1:3">
      <c r="A3693" s="2" t="s">
        <v>7333</v>
      </c>
      <c r="B3693" s="2" t="s">
        <v>7334</v>
      </c>
      <c r="C3693" s="2" t="s">
        <v>16792</v>
      </c>
    </row>
    <row r="3694" spans="1:3">
      <c r="A3694" s="2" t="s">
        <v>7333</v>
      </c>
      <c r="B3694" s="2" t="s">
        <v>7334</v>
      </c>
      <c r="C3694" s="2" t="s">
        <v>16792</v>
      </c>
    </row>
    <row r="3695" spans="1:3">
      <c r="A3695" s="2" t="s">
        <v>7335</v>
      </c>
      <c r="B3695" s="2" t="s">
        <v>7336</v>
      </c>
      <c r="C3695" s="2" t="s">
        <v>16793</v>
      </c>
    </row>
    <row r="3696" spans="1:3">
      <c r="A3696" s="2" t="s">
        <v>7335</v>
      </c>
      <c r="B3696" s="2" t="s">
        <v>7336</v>
      </c>
      <c r="C3696" s="2" t="s">
        <v>16793</v>
      </c>
    </row>
    <row r="3697" spans="1:3">
      <c r="A3697" s="2" t="s">
        <v>7337</v>
      </c>
      <c r="B3697" s="2" t="s">
        <v>7338</v>
      </c>
      <c r="C3697" s="2" t="s">
        <v>16794</v>
      </c>
    </row>
    <row r="3698" spans="1:3">
      <c r="A3698" s="2" t="s">
        <v>7337</v>
      </c>
      <c r="B3698" s="2" t="s">
        <v>7338</v>
      </c>
      <c r="C3698" s="2" t="s">
        <v>16794</v>
      </c>
    </row>
    <row r="3699" spans="1:3">
      <c r="A3699" s="2" t="s">
        <v>7339</v>
      </c>
      <c r="B3699" s="2" t="s">
        <v>7340</v>
      </c>
      <c r="C3699" s="2" t="s">
        <v>16795</v>
      </c>
    </row>
    <row r="3700" spans="1:3">
      <c r="A3700" s="2" t="s">
        <v>7339</v>
      </c>
      <c r="B3700" s="2" t="s">
        <v>7340</v>
      </c>
      <c r="C3700" s="2" t="s">
        <v>16795</v>
      </c>
    </row>
    <row r="3701" spans="1:3">
      <c r="A3701" s="2" t="s">
        <v>7341</v>
      </c>
      <c r="B3701" s="2" t="s">
        <v>7342</v>
      </c>
      <c r="C3701" s="2" t="s">
        <v>16796</v>
      </c>
    </row>
    <row r="3702" spans="1:3">
      <c r="A3702" s="2" t="s">
        <v>7341</v>
      </c>
      <c r="B3702" s="2" t="s">
        <v>7342</v>
      </c>
      <c r="C3702" s="2" t="s">
        <v>16796</v>
      </c>
    </row>
    <row r="3703" spans="1:3">
      <c r="A3703" s="2" t="s">
        <v>7343</v>
      </c>
      <c r="B3703" s="2" t="s">
        <v>7344</v>
      </c>
      <c r="C3703" s="2" t="s">
        <v>16797</v>
      </c>
    </row>
    <row r="3704" spans="1:3">
      <c r="A3704" s="2" t="s">
        <v>7343</v>
      </c>
      <c r="B3704" s="2" t="s">
        <v>7344</v>
      </c>
      <c r="C3704" s="2" t="s">
        <v>16797</v>
      </c>
    </row>
    <row r="3705" spans="1:3">
      <c r="A3705" s="2" t="s">
        <v>7345</v>
      </c>
      <c r="B3705" s="2" t="s">
        <v>7346</v>
      </c>
      <c r="C3705" s="2" t="s">
        <v>16798</v>
      </c>
    </row>
    <row r="3706" spans="1:3">
      <c r="A3706" s="2" t="s">
        <v>7345</v>
      </c>
      <c r="B3706" s="2" t="s">
        <v>7346</v>
      </c>
      <c r="C3706" s="2" t="s">
        <v>16798</v>
      </c>
    </row>
    <row r="3707" spans="1:3">
      <c r="A3707" s="2" t="s">
        <v>7347</v>
      </c>
      <c r="B3707" s="2" t="s">
        <v>7348</v>
      </c>
      <c r="C3707" s="2" t="s">
        <v>16799</v>
      </c>
    </row>
    <row r="3708" spans="1:3">
      <c r="A3708" s="2" t="s">
        <v>7347</v>
      </c>
      <c r="B3708" s="2" t="s">
        <v>7348</v>
      </c>
      <c r="C3708" s="2" t="s">
        <v>16799</v>
      </c>
    </row>
    <row r="3709" spans="1:3">
      <c r="A3709" s="2" t="s">
        <v>7349</v>
      </c>
      <c r="B3709" s="2" t="s">
        <v>7350</v>
      </c>
      <c r="C3709" s="2" t="s">
        <v>16800</v>
      </c>
    </row>
    <row r="3710" spans="1:3">
      <c r="A3710" s="2" t="s">
        <v>7349</v>
      </c>
      <c r="B3710" s="2" t="s">
        <v>7350</v>
      </c>
      <c r="C3710" s="2" t="s">
        <v>16800</v>
      </c>
    </row>
    <row r="3711" spans="1:3">
      <c r="A3711" s="2" t="s">
        <v>7351</v>
      </c>
      <c r="B3711" s="2" t="s">
        <v>7352</v>
      </c>
      <c r="C3711" s="2" t="s">
        <v>16801</v>
      </c>
    </row>
    <row r="3712" spans="1:3">
      <c r="A3712" s="2" t="s">
        <v>7351</v>
      </c>
      <c r="B3712" s="2" t="s">
        <v>7352</v>
      </c>
      <c r="C3712" s="2" t="s">
        <v>16801</v>
      </c>
    </row>
    <row r="3713" spans="1:3">
      <c r="A3713" s="2" t="s">
        <v>7353</v>
      </c>
      <c r="B3713" s="2" t="s">
        <v>7354</v>
      </c>
      <c r="C3713" s="2" t="s">
        <v>16802</v>
      </c>
    </row>
    <row r="3714" spans="1:3">
      <c r="A3714" s="2" t="s">
        <v>7353</v>
      </c>
      <c r="B3714" s="2" t="s">
        <v>7354</v>
      </c>
      <c r="C3714" s="2" t="s">
        <v>16802</v>
      </c>
    </row>
    <row r="3715" spans="1:3">
      <c r="A3715" s="2" t="s">
        <v>7355</v>
      </c>
      <c r="B3715" s="2" t="s">
        <v>7356</v>
      </c>
      <c r="C3715" s="2" t="s">
        <v>16803</v>
      </c>
    </row>
    <row r="3716" spans="1:3">
      <c r="A3716" s="2" t="s">
        <v>7355</v>
      </c>
      <c r="B3716" s="2" t="s">
        <v>7356</v>
      </c>
      <c r="C3716" s="2" t="s">
        <v>16803</v>
      </c>
    </row>
    <row r="3717" spans="1:3">
      <c r="A3717" s="2" t="s">
        <v>7357</v>
      </c>
      <c r="B3717" s="2" t="s">
        <v>7358</v>
      </c>
      <c r="C3717" s="2" t="s">
        <v>16804</v>
      </c>
    </row>
    <row r="3718" spans="1:3">
      <c r="A3718" s="2" t="s">
        <v>7357</v>
      </c>
      <c r="B3718" s="2" t="s">
        <v>7358</v>
      </c>
      <c r="C3718" s="2" t="s">
        <v>16804</v>
      </c>
    </row>
    <row r="3719" spans="1:3">
      <c r="A3719" s="2" t="s">
        <v>7359</v>
      </c>
      <c r="B3719" s="2" t="s">
        <v>7360</v>
      </c>
      <c r="C3719" s="2" t="s">
        <v>16805</v>
      </c>
    </row>
    <row r="3720" spans="1:3">
      <c r="A3720" s="2" t="s">
        <v>7359</v>
      </c>
      <c r="B3720" s="2" t="s">
        <v>7360</v>
      </c>
      <c r="C3720" s="2" t="s">
        <v>16805</v>
      </c>
    </row>
    <row r="3721" spans="1:3">
      <c r="A3721" s="2" t="s">
        <v>7361</v>
      </c>
      <c r="B3721" s="2" t="s">
        <v>7362</v>
      </c>
      <c r="C3721" s="2" t="s">
        <v>16806</v>
      </c>
    </row>
    <row r="3722" spans="1:3">
      <c r="A3722" s="2" t="s">
        <v>7361</v>
      </c>
      <c r="B3722" s="2" t="s">
        <v>7362</v>
      </c>
      <c r="C3722" s="2" t="s">
        <v>16806</v>
      </c>
    </row>
    <row r="3723" spans="1:3">
      <c r="A3723" s="2" t="s">
        <v>7363</v>
      </c>
      <c r="B3723" s="2" t="s">
        <v>7364</v>
      </c>
      <c r="C3723" s="2" t="s">
        <v>16807</v>
      </c>
    </row>
    <row r="3724" spans="1:3">
      <c r="A3724" s="2" t="s">
        <v>7363</v>
      </c>
      <c r="B3724" s="2" t="s">
        <v>7364</v>
      </c>
      <c r="C3724" s="2" t="s">
        <v>16807</v>
      </c>
    </row>
    <row r="3725" spans="1:3">
      <c r="A3725" s="2" t="s">
        <v>7365</v>
      </c>
      <c r="B3725" s="2" t="s">
        <v>7366</v>
      </c>
      <c r="C3725" s="2" t="s">
        <v>16808</v>
      </c>
    </row>
    <row r="3726" spans="1:3">
      <c r="A3726" s="2" t="s">
        <v>7365</v>
      </c>
      <c r="B3726" s="2" t="s">
        <v>7366</v>
      </c>
      <c r="C3726" s="2" t="s">
        <v>16808</v>
      </c>
    </row>
    <row r="3727" spans="1:3">
      <c r="A3727" s="2" t="s">
        <v>7367</v>
      </c>
      <c r="B3727" s="2" t="s">
        <v>7368</v>
      </c>
      <c r="C3727" s="2" t="s">
        <v>16809</v>
      </c>
    </row>
    <row r="3728" spans="1:3">
      <c r="A3728" s="2" t="s">
        <v>7367</v>
      </c>
      <c r="B3728" s="2" t="s">
        <v>7368</v>
      </c>
      <c r="C3728" s="2" t="s">
        <v>16809</v>
      </c>
    </row>
    <row r="3729" spans="1:3">
      <c r="A3729" s="2" t="s">
        <v>7369</v>
      </c>
      <c r="B3729" s="2" t="s">
        <v>7370</v>
      </c>
      <c r="C3729" s="2" t="s">
        <v>16810</v>
      </c>
    </row>
    <row r="3730" spans="1:3">
      <c r="A3730" s="2" t="s">
        <v>7369</v>
      </c>
      <c r="B3730" s="2" t="s">
        <v>7370</v>
      </c>
      <c r="C3730" s="2" t="s">
        <v>16810</v>
      </c>
    </row>
    <row r="3731" spans="1:3">
      <c r="A3731" s="2" t="s">
        <v>7371</v>
      </c>
      <c r="B3731" s="2" t="s">
        <v>7372</v>
      </c>
      <c r="C3731" s="2" t="s">
        <v>16811</v>
      </c>
    </row>
    <row r="3732" spans="1:3">
      <c r="A3732" s="2" t="s">
        <v>7371</v>
      </c>
      <c r="B3732" s="2" t="s">
        <v>7372</v>
      </c>
      <c r="C3732" s="2" t="s">
        <v>16811</v>
      </c>
    </row>
    <row r="3733" spans="1:3">
      <c r="A3733" s="2" t="s">
        <v>7373</v>
      </c>
      <c r="B3733" s="2" t="s">
        <v>7374</v>
      </c>
      <c r="C3733" s="2" t="s">
        <v>16812</v>
      </c>
    </row>
    <row r="3734" spans="1:3">
      <c r="A3734" s="2" t="s">
        <v>7373</v>
      </c>
      <c r="B3734" s="2" t="s">
        <v>7375</v>
      </c>
      <c r="C3734" s="2" t="s">
        <v>16813</v>
      </c>
    </row>
    <row r="3735" spans="1:3">
      <c r="A3735" s="2" t="s">
        <v>7376</v>
      </c>
      <c r="B3735" s="2" t="s">
        <v>7377</v>
      </c>
      <c r="C3735" s="2" t="s">
        <v>16814</v>
      </c>
    </row>
    <row r="3736" spans="1:3">
      <c r="A3736" s="2" t="s">
        <v>7376</v>
      </c>
      <c r="B3736" s="2" t="s">
        <v>7377</v>
      </c>
      <c r="C3736" s="2" t="s">
        <v>16814</v>
      </c>
    </row>
    <row r="3737" spans="1:3">
      <c r="A3737" s="2" t="s">
        <v>7378</v>
      </c>
      <c r="B3737" s="2" t="s">
        <v>6705</v>
      </c>
      <c r="C3737" s="2" t="s">
        <v>16815</v>
      </c>
    </row>
    <row r="3738" spans="1:3">
      <c r="A3738" s="2" t="s">
        <v>7378</v>
      </c>
      <c r="B3738" s="2" t="s">
        <v>6705</v>
      </c>
      <c r="C3738" s="2" t="s">
        <v>16815</v>
      </c>
    </row>
    <row r="3739" spans="1:3">
      <c r="A3739" s="2" t="s">
        <v>7379</v>
      </c>
      <c r="B3739" s="2" t="s">
        <v>7380</v>
      </c>
      <c r="C3739" s="2" t="s">
        <v>16816</v>
      </c>
    </row>
    <row r="3740" spans="1:3">
      <c r="A3740" s="2" t="s">
        <v>7379</v>
      </c>
      <c r="B3740" s="2" t="s">
        <v>7381</v>
      </c>
      <c r="C3740" s="2" t="s">
        <v>16817</v>
      </c>
    </row>
    <row r="3741" spans="1:3">
      <c r="A3741" s="2" t="s">
        <v>7382</v>
      </c>
      <c r="B3741" s="2" t="s">
        <v>1338</v>
      </c>
      <c r="C3741" s="2" t="s">
        <v>16818</v>
      </c>
    </row>
    <row r="3742" spans="1:3">
      <c r="A3742" s="2" t="s">
        <v>7382</v>
      </c>
      <c r="B3742" s="2" t="s">
        <v>7383</v>
      </c>
      <c r="C3742" s="2" t="s">
        <v>16819</v>
      </c>
    </row>
    <row r="3743" spans="1:3">
      <c r="A3743" s="2" t="s">
        <v>7384</v>
      </c>
      <c r="B3743" s="2" t="s">
        <v>7385</v>
      </c>
      <c r="C3743" s="2" t="s">
        <v>16820</v>
      </c>
    </row>
    <row r="3744" spans="1:3">
      <c r="A3744" s="2" t="s">
        <v>7384</v>
      </c>
      <c r="B3744" s="2" t="s">
        <v>7386</v>
      </c>
      <c r="C3744" s="2" t="s">
        <v>16821</v>
      </c>
    </row>
    <row r="3745" spans="1:3">
      <c r="A3745" s="2" t="s">
        <v>7387</v>
      </c>
      <c r="B3745" s="2" t="s">
        <v>7388</v>
      </c>
      <c r="C3745" s="2" t="s">
        <v>16822</v>
      </c>
    </row>
    <row r="3746" spans="1:3">
      <c r="A3746" s="2" t="s">
        <v>7387</v>
      </c>
      <c r="B3746" s="2" t="s">
        <v>7389</v>
      </c>
      <c r="C3746" s="2" t="s">
        <v>16823</v>
      </c>
    </row>
    <row r="3747" spans="1:3">
      <c r="A3747" s="2" t="s">
        <v>7390</v>
      </c>
      <c r="B3747" s="2" t="s">
        <v>7391</v>
      </c>
      <c r="C3747" s="2" t="s">
        <v>16824</v>
      </c>
    </row>
    <row r="3748" spans="1:3">
      <c r="A3748" s="2" t="s">
        <v>7390</v>
      </c>
      <c r="B3748" s="2" t="s">
        <v>7391</v>
      </c>
      <c r="C3748" s="2" t="s">
        <v>16824</v>
      </c>
    </row>
    <row r="3749" spans="1:3">
      <c r="A3749" s="2" t="s">
        <v>7392</v>
      </c>
      <c r="B3749" s="2" t="s">
        <v>7393</v>
      </c>
      <c r="C3749" s="2" t="s">
        <v>16825</v>
      </c>
    </row>
    <row r="3750" spans="1:3">
      <c r="A3750" s="2" t="s">
        <v>7392</v>
      </c>
      <c r="B3750" s="2" t="s">
        <v>7394</v>
      </c>
      <c r="C3750" s="2" t="s">
        <v>16826</v>
      </c>
    </row>
    <row r="3751" spans="1:3">
      <c r="A3751" s="2" t="s">
        <v>7395</v>
      </c>
      <c r="B3751" s="2" t="s">
        <v>7396</v>
      </c>
      <c r="C3751" s="2" t="s">
        <v>16827</v>
      </c>
    </row>
    <row r="3752" spans="1:3">
      <c r="A3752" s="2" t="s">
        <v>7395</v>
      </c>
      <c r="B3752" s="2" t="s">
        <v>7396</v>
      </c>
      <c r="C3752" s="2" t="s">
        <v>16827</v>
      </c>
    </row>
    <row r="3753" spans="1:3">
      <c r="A3753" s="2" t="s">
        <v>7397</v>
      </c>
      <c r="B3753" s="2" t="s">
        <v>7398</v>
      </c>
      <c r="C3753" s="2" t="s">
        <v>16828</v>
      </c>
    </row>
    <row r="3754" spans="1:3">
      <c r="A3754" s="2" t="s">
        <v>7397</v>
      </c>
      <c r="B3754" s="2" t="s">
        <v>7398</v>
      </c>
      <c r="C3754" s="2" t="s">
        <v>16828</v>
      </c>
    </row>
    <row r="3755" spans="1:3">
      <c r="A3755" s="2" t="s">
        <v>7399</v>
      </c>
      <c r="B3755" s="2" t="s">
        <v>7400</v>
      </c>
      <c r="C3755" s="2" t="s">
        <v>16829</v>
      </c>
    </row>
    <row r="3756" spans="1:3">
      <c r="A3756" s="2" t="s">
        <v>7399</v>
      </c>
      <c r="B3756" s="2" t="s">
        <v>7400</v>
      </c>
      <c r="C3756" s="2" t="s">
        <v>16829</v>
      </c>
    </row>
    <row r="3757" spans="1:3">
      <c r="A3757" s="2" t="s">
        <v>7401</v>
      </c>
      <c r="B3757" s="2" t="s">
        <v>7402</v>
      </c>
      <c r="C3757" s="2" t="s">
        <v>16830</v>
      </c>
    </row>
    <row r="3758" spans="1:3">
      <c r="A3758" s="2" t="s">
        <v>7401</v>
      </c>
      <c r="B3758" s="2" t="s">
        <v>7402</v>
      </c>
      <c r="C3758" s="2" t="s">
        <v>16830</v>
      </c>
    </row>
    <row r="3759" spans="1:3">
      <c r="A3759" s="2" t="s">
        <v>7403</v>
      </c>
      <c r="B3759" s="2" t="s">
        <v>7404</v>
      </c>
      <c r="C3759" s="2" t="s">
        <v>16831</v>
      </c>
    </row>
    <row r="3760" spans="1:3">
      <c r="A3760" s="2" t="s">
        <v>7403</v>
      </c>
      <c r="B3760" s="2" t="s">
        <v>7404</v>
      </c>
      <c r="C3760" s="2" t="s">
        <v>16831</v>
      </c>
    </row>
    <row r="3761" spans="1:3">
      <c r="A3761" s="2" t="s">
        <v>7405</v>
      </c>
      <c r="B3761" s="2" t="s">
        <v>7406</v>
      </c>
      <c r="C3761" s="2" t="s">
        <v>16832</v>
      </c>
    </row>
    <row r="3762" spans="1:3">
      <c r="A3762" s="2" t="s">
        <v>7405</v>
      </c>
      <c r="B3762" s="2" t="s">
        <v>7406</v>
      </c>
      <c r="C3762" s="2" t="s">
        <v>16832</v>
      </c>
    </row>
    <row r="3763" spans="1:3">
      <c r="A3763" s="2" t="s">
        <v>7407</v>
      </c>
      <c r="B3763" s="2" t="s">
        <v>7408</v>
      </c>
      <c r="C3763" s="2" t="s">
        <v>16833</v>
      </c>
    </row>
    <row r="3764" spans="1:3">
      <c r="A3764" s="2" t="s">
        <v>7407</v>
      </c>
      <c r="B3764" s="2" t="s">
        <v>7408</v>
      </c>
      <c r="C3764" s="2" t="s">
        <v>16833</v>
      </c>
    </row>
    <row r="3765" spans="1:3">
      <c r="A3765" s="2" t="s">
        <v>7409</v>
      </c>
      <c r="B3765" s="2" t="s">
        <v>7410</v>
      </c>
      <c r="C3765" s="2" t="s">
        <v>16834</v>
      </c>
    </row>
    <row r="3766" spans="1:3">
      <c r="A3766" s="2" t="s">
        <v>7409</v>
      </c>
      <c r="B3766" s="2" t="s">
        <v>7410</v>
      </c>
      <c r="C3766" s="2" t="s">
        <v>16834</v>
      </c>
    </row>
    <row r="3767" spans="1:3">
      <c r="A3767" s="2" t="s">
        <v>7411</v>
      </c>
      <c r="B3767" s="2" t="s">
        <v>7412</v>
      </c>
      <c r="C3767" s="2" t="s">
        <v>16835</v>
      </c>
    </row>
    <row r="3768" spans="1:3">
      <c r="A3768" s="2" t="s">
        <v>7411</v>
      </c>
      <c r="B3768" s="2" t="s">
        <v>7412</v>
      </c>
      <c r="C3768" s="2" t="s">
        <v>16835</v>
      </c>
    </row>
    <row r="3769" spans="1:3">
      <c r="A3769" s="2" t="s">
        <v>7413</v>
      </c>
      <c r="B3769" s="2" t="s">
        <v>7414</v>
      </c>
      <c r="C3769" s="2" t="s">
        <v>16836</v>
      </c>
    </row>
    <row r="3770" spans="1:3">
      <c r="A3770" s="2" t="s">
        <v>7413</v>
      </c>
      <c r="B3770" s="2" t="s">
        <v>7414</v>
      </c>
      <c r="C3770" s="2" t="s">
        <v>16836</v>
      </c>
    </row>
    <row r="3771" spans="1:3">
      <c r="A3771" s="2" t="s">
        <v>7415</v>
      </c>
      <c r="B3771" s="2" t="s">
        <v>7416</v>
      </c>
      <c r="C3771" s="2" t="s">
        <v>16837</v>
      </c>
    </row>
    <row r="3772" spans="1:3">
      <c r="A3772" s="2" t="s">
        <v>7415</v>
      </c>
      <c r="B3772" s="2" t="s">
        <v>7416</v>
      </c>
      <c r="C3772" s="2" t="s">
        <v>16837</v>
      </c>
    </row>
    <row r="3773" spans="1:3">
      <c r="A3773" s="2" t="s">
        <v>7417</v>
      </c>
      <c r="B3773" s="2" t="s">
        <v>7418</v>
      </c>
      <c r="C3773" s="2" t="s">
        <v>16838</v>
      </c>
    </row>
    <row r="3774" spans="1:3">
      <c r="A3774" s="2" t="s">
        <v>7417</v>
      </c>
      <c r="B3774" s="2" t="s">
        <v>7419</v>
      </c>
      <c r="C3774" s="2" t="s">
        <v>16839</v>
      </c>
    </row>
    <row r="3775" spans="1:3">
      <c r="A3775" s="2" t="s">
        <v>7420</v>
      </c>
      <c r="B3775" s="2" t="s">
        <v>7421</v>
      </c>
      <c r="C3775" s="2" t="s">
        <v>16840</v>
      </c>
    </row>
    <row r="3776" spans="1:3">
      <c r="A3776" s="2" t="s">
        <v>7420</v>
      </c>
      <c r="B3776" s="2" t="s">
        <v>7421</v>
      </c>
      <c r="C3776" s="2" t="s">
        <v>16840</v>
      </c>
    </row>
    <row r="3777" spans="1:3">
      <c r="A3777" s="2" t="s">
        <v>7422</v>
      </c>
      <c r="B3777" s="2" t="s">
        <v>7423</v>
      </c>
      <c r="C3777" s="2" t="s">
        <v>16841</v>
      </c>
    </row>
    <row r="3778" spans="1:3">
      <c r="A3778" s="2" t="s">
        <v>7422</v>
      </c>
      <c r="B3778" s="2" t="s">
        <v>7423</v>
      </c>
      <c r="C3778" s="2" t="s">
        <v>16841</v>
      </c>
    </row>
    <row r="3779" spans="1:3">
      <c r="A3779" s="2" t="s">
        <v>7424</v>
      </c>
      <c r="B3779" s="2" t="s">
        <v>7425</v>
      </c>
      <c r="C3779" s="2" t="s">
        <v>16842</v>
      </c>
    </row>
    <row r="3780" spans="1:3">
      <c r="A3780" s="2" t="s">
        <v>7424</v>
      </c>
      <c r="B3780" s="2" t="s">
        <v>7425</v>
      </c>
      <c r="C3780" s="2" t="s">
        <v>16842</v>
      </c>
    </row>
    <row r="3781" spans="1:3">
      <c r="A3781" s="2" t="s">
        <v>7427</v>
      </c>
      <c r="B3781" s="2" t="s">
        <v>7428</v>
      </c>
      <c r="C3781" s="2" t="s">
        <v>16843</v>
      </c>
    </row>
    <row r="3782" spans="1:3">
      <c r="A3782" s="2" t="s">
        <v>7429</v>
      </c>
      <c r="B3782" s="2" t="s">
        <v>7430</v>
      </c>
      <c r="C3782" s="2" t="s">
        <v>16844</v>
      </c>
    </row>
    <row r="3783" spans="1:3">
      <c r="A3783" s="2" t="s">
        <v>7431</v>
      </c>
      <c r="B3783" s="2" t="s">
        <v>7432</v>
      </c>
      <c r="C3783" s="2" t="s">
        <v>16845</v>
      </c>
    </row>
    <row r="3784" spans="1:3">
      <c r="A3784" s="2" t="s">
        <v>7433</v>
      </c>
      <c r="B3784" s="2" t="s">
        <v>7434</v>
      </c>
      <c r="C3784" s="2" t="s">
        <v>16846</v>
      </c>
    </row>
    <row r="3785" spans="1:3">
      <c r="A3785" s="2" t="s">
        <v>7435</v>
      </c>
      <c r="B3785" s="2" t="s">
        <v>7436</v>
      </c>
      <c r="C3785" s="2" t="s">
        <v>16847</v>
      </c>
    </row>
    <row r="3786" spans="1:3">
      <c r="A3786" s="2" t="s">
        <v>7437</v>
      </c>
      <c r="B3786" s="2" t="s">
        <v>7426</v>
      </c>
      <c r="C3786" s="2" t="s">
        <v>16848</v>
      </c>
    </row>
    <row r="3787" spans="1:3">
      <c r="A3787" s="2" t="s">
        <v>7438</v>
      </c>
      <c r="B3787" s="2" t="s">
        <v>7439</v>
      </c>
      <c r="C3787" s="2" t="s">
        <v>16849</v>
      </c>
    </row>
    <row r="3788" spans="1:3">
      <c r="A3788" s="2" t="s">
        <v>7440</v>
      </c>
      <c r="B3788" s="2" t="s">
        <v>7441</v>
      </c>
      <c r="C3788" s="2" t="s">
        <v>16850</v>
      </c>
    </row>
    <row r="3789" spans="1:3">
      <c r="A3789" s="2" t="s">
        <v>7442</v>
      </c>
      <c r="B3789" s="2" t="s">
        <v>7443</v>
      </c>
      <c r="C3789" s="2" t="s">
        <v>16851</v>
      </c>
    </row>
    <row r="3790" spans="1:3">
      <c r="A3790" s="2" t="s">
        <v>7444</v>
      </c>
      <c r="B3790" s="2" t="s">
        <v>7445</v>
      </c>
      <c r="C3790" s="2" t="s">
        <v>16852</v>
      </c>
    </row>
    <row r="3791" spans="1:3">
      <c r="A3791" s="2" t="s">
        <v>7446</v>
      </c>
      <c r="B3791" s="2" t="s">
        <v>7447</v>
      </c>
      <c r="C3791" s="2" t="s">
        <v>16853</v>
      </c>
    </row>
    <row r="3792" spans="1:3">
      <c r="A3792" s="2" t="s">
        <v>7448</v>
      </c>
      <c r="B3792" s="2" t="s">
        <v>7449</v>
      </c>
      <c r="C3792" s="2" t="s">
        <v>16854</v>
      </c>
    </row>
    <row r="3793" spans="1:3">
      <c r="A3793" s="2" t="s">
        <v>7450</v>
      </c>
      <c r="B3793" s="2" t="s">
        <v>7451</v>
      </c>
      <c r="C3793" s="2" t="s">
        <v>16855</v>
      </c>
    </row>
    <row r="3794" spans="1:3">
      <c r="A3794" s="2" t="s">
        <v>7450</v>
      </c>
      <c r="B3794" s="2" t="s">
        <v>7452</v>
      </c>
      <c r="C3794" s="2" t="s">
        <v>16856</v>
      </c>
    </row>
    <row r="3795" spans="1:3">
      <c r="A3795" s="2" t="s">
        <v>7453</v>
      </c>
      <c r="B3795" s="2" t="s">
        <v>7454</v>
      </c>
      <c r="C3795" s="2" t="s">
        <v>16857</v>
      </c>
    </row>
    <row r="3796" spans="1:3">
      <c r="A3796" s="2" t="s">
        <v>7453</v>
      </c>
      <c r="B3796" s="2" t="s">
        <v>7455</v>
      </c>
      <c r="C3796" s="2" t="s">
        <v>16858</v>
      </c>
    </row>
    <row r="3797" spans="1:3">
      <c r="A3797" s="2" t="s">
        <v>7456</v>
      </c>
      <c r="B3797" s="2" t="s">
        <v>7457</v>
      </c>
      <c r="C3797" s="2" t="s">
        <v>16859</v>
      </c>
    </row>
    <row r="3798" spans="1:3">
      <c r="A3798" s="2" t="s">
        <v>7456</v>
      </c>
      <c r="B3798" s="2" t="s">
        <v>7457</v>
      </c>
      <c r="C3798" s="2" t="s">
        <v>16859</v>
      </c>
    </row>
    <row r="3799" spans="1:3">
      <c r="A3799" s="2" t="s">
        <v>7458</v>
      </c>
      <c r="B3799" s="2" t="s">
        <v>7459</v>
      </c>
      <c r="C3799" s="2" t="s">
        <v>16860</v>
      </c>
    </row>
    <row r="3800" spans="1:3">
      <c r="A3800" s="2" t="s">
        <v>7458</v>
      </c>
      <c r="B3800" s="2" t="s">
        <v>7460</v>
      </c>
      <c r="C3800" s="2" t="s">
        <v>16861</v>
      </c>
    </row>
    <row r="3801" spans="1:3">
      <c r="A3801" s="2" t="s">
        <v>7461</v>
      </c>
      <c r="B3801" s="2" t="s">
        <v>7462</v>
      </c>
      <c r="C3801" s="2" t="s">
        <v>16862</v>
      </c>
    </row>
    <row r="3802" spans="1:3">
      <c r="A3802" s="2" t="s">
        <v>7461</v>
      </c>
      <c r="B3802" s="2" t="s">
        <v>7462</v>
      </c>
      <c r="C3802" s="2" t="s">
        <v>16862</v>
      </c>
    </row>
    <row r="3803" spans="1:3">
      <c r="A3803" s="2" t="s">
        <v>7463</v>
      </c>
      <c r="B3803" s="2" t="s">
        <v>7464</v>
      </c>
      <c r="C3803" s="2" t="s">
        <v>16863</v>
      </c>
    </row>
    <row r="3804" spans="1:3">
      <c r="A3804" s="2" t="s">
        <v>7463</v>
      </c>
      <c r="B3804" s="2" t="s">
        <v>7465</v>
      </c>
      <c r="C3804" s="2" t="s">
        <v>16864</v>
      </c>
    </row>
    <row r="3805" spans="1:3">
      <c r="A3805" s="2" t="s">
        <v>7466</v>
      </c>
      <c r="B3805" s="2" t="s">
        <v>7467</v>
      </c>
      <c r="C3805" s="2" t="s">
        <v>16865</v>
      </c>
    </row>
    <row r="3806" spans="1:3">
      <c r="A3806" s="2" t="s">
        <v>7466</v>
      </c>
      <c r="B3806" s="2" t="s">
        <v>7467</v>
      </c>
      <c r="C3806" s="2" t="s">
        <v>16865</v>
      </c>
    </row>
    <row r="3807" spans="1:3">
      <c r="A3807" s="2" t="s">
        <v>7468</v>
      </c>
      <c r="B3807" s="2" t="s">
        <v>7469</v>
      </c>
      <c r="C3807" s="2" t="s">
        <v>16866</v>
      </c>
    </row>
    <row r="3808" spans="1:3">
      <c r="A3808" s="2" t="s">
        <v>7468</v>
      </c>
      <c r="B3808" s="2" t="s">
        <v>7470</v>
      </c>
      <c r="C3808" s="2" t="s">
        <v>16867</v>
      </c>
    </row>
    <row r="3809" spans="1:3">
      <c r="A3809" s="2" t="s">
        <v>7471</v>
      </c>
      <c r="B3809" s="2" t="s">
        <v>7472</v>
      </c>
      <c r="C3809" s="2" t="s">
        <v>16868</v>
      </c>
    </row>
    <row r="3810" spans="1:3">
      <c r="A3810" s="2" t="s">
        <v>7471</v>
      </c>
      <c r="B3810" s="2" t="s">
        <v>7473</v>
      </c>
      <c r="C3810" s="2" t="s">
        <v>16869</v>
      </c>
    </row>
    <row r="3811" spans="1:3">
      <c r="A3811" s="2" t="s">
        <v>7474</v>
      </c>
      <c r="B3811" s="2" t="s">
        <v>7475</v>
      </c>
      <c r="C3811" s="2" t="s">
        <v>16870</v>
      </c>
    </row>
    <row r="3812" spans="1:3">
      <c r="A3812" s="2" t="s">
        <v>7474</v>
      </c>
      <c r="B3812" s="2" t="s">
        <v>7476</v>
      </c>
      <c r="C3812" s="2" t="s">
        <v>16871</v>
      </c>
    </row>
    <row r="3813" spans="1:3">
      <c r="A3813" s="2" t="s">
        <v>7477</v>
      </c>
      <c r="B3813" s="2" t="s">
        <v>7478</v>
      </c>
      <c r="C3813" s="2" t="s">
        <v>16872</v>
      </c>
    </row>
    <row r="3814" spans="1:3">
      <c r="A3814" s="2" t="s">
        <v>7477</v>
      </c>
      <c r="B3814" s="2" t="s">
        <v>7479</v>
      </c>
      <c r="C3814" s="2" t="s">
        <v>16873</v>
      </c>
    </row>
    <row r="3815" spans="1:3">
      <c r="A3815" s="2" t="s">
        <v>7480</v>
      </c>
      <c r="B3815" s="2" t="s">
        <v>7481</v>
      </c>
      <c r="C3815" s="2" t="s">
        <v>16874</v>
      </c>
    </row>
    <row r="3816" spans="1:3">
      <c r="A3816" s="2" t="s">
        <v>7480</v>
      </c>
      <c r="B3816" s="2" t="s">
        <v>7482</v>
      </c>
      <c r="C3816" s="2" t="s">
        <v>16875</v>
      </c>
    </row>
    <row r="3817" spans="1:3">
      <c r="A3817" s="2" t="s">
        <v>7483</v>
      </c>
      <c r="B3817" s="2" t="s">
        <v>7484</v>
      </c>
      <c r="C3817" s="2" t="s">
        <v>16876</v>
      </c>
    </row>
    <row r="3818" spans="1:3">
      <c r="A3818" s="2" t="s">
        <v>7483</v>
      </c>
      <c r="B3818" s="2" t="s">
        <v>7485</v>
      </c>
      <c r="C3818" s="2" t="s">
        <v>16877</v>
      </c>
    </row>
    <row r="3819" spans="1:3">
      <c r="A3819" s="2" t="s">
        <v>7486</v>
      </c>
      <c r="B3819" s="2" t="s">
        <v>7487</v>
      </c>
      <c r="C3819" s="2" t="s">
        <v>16878</v>
      </c>
    </row>
    <row r="3820" spans="1:3">
      <c r="A3820" s="2" t="s">
        <v>7486</v>
      </c>
      <c r="B3820" s="2" t="s">
        <v>7488</v>
      </c>
      <c r="C3820" s="2" t="s">
        <v>16879</v>
      </c>
    </row>
    <row r="3821" spans="1:3">
      <c r="A3821" s="2" t="s">
        <v>7489</v>
      </c>
      <c r="B3821" s="2" t="s">
        <v>7490</v>
      </c>
      <c r="C3821" s="2" t="s">
        <v>16880</v>
      </c>
    </row>
    <row r="3822" spans="1:3">
      <c r="A3822" s="2" t="s">
        <v>7489</v>
      </c>
      <c r="B3822" s="2" t="s">
        <v>7491</v>
      </c>
      <c r="C3822" s="2" t="s">
        <v>16881</v>
      </c>
    </row>
    <row r="3823" spans="1:3">
      <c r="A3823" s="2" t="s">
        <v>7492</v>
      </c>
      <c r="B3823" s="2" t="s">
        <v>7493</v>
      </c>
      <c r="C3823" s="2" t="s">
        <v>16882</v>
      </c>
    </row>
    <row r="3824" spans="1:3">
      <c r="A3824" s="2" t="s">
        <v>7492</v>
      </c>
      <c r="B3824" s="2" t="s">
        <v>7494</v>
      </c>
      <c r="C3824" s="2" t="s">
        <v>16883</v>
      </c>
    </row>
    <row r="3825" spans="1:3">
      <c r="A3825" s="2" t="s">
        <v>7495</v>
      </c>
      <c r="B3825" s="2" t="s">
        <v>7496</v>
      </c>
      <c r="C3825" s="2" t="s">
        <v>16884</v>
      </c>
    </row>
    <row r="3826" spans="1:3">
      <c r="A3826" s="2" t="s">
        <v>7495</v>
      </c>
      <c r="B3826" s="2" t="s">
        <v>7497</v>
      </c>
      <c r="C3826" s="2" t="s">
        <v>16885</v>
      </c>
    </row>
    <row r="3827" spans="1:3">
      <c r="A3827" s="2" t="s">
        <v>7498</v>
      </c>
      <c r="B3827" s="2" t="s">
        <v>7499</v>
      </c>
      <c r="C3827" s="2" t="s">
        <v>16886</v>
      </c>
    </row>
    <row r="3828" spans="1:3">
      <c r="A3828" s="2" t="s">
        <v>7498</v>
      </c>
      <c r="B3828" s="2" t="s">
        <v>7500</v>
      </c>
      <c r="C3828" s="2" t="s">
        <v>16887</v>
      </c>
    </row>
    <row r="3829" spans="1:3">
      <c r="A3829" s="2" t="s">
        <v>7501</v>
      </c>
      <c r="B3829" s="2" t="s">
        <v>7502</v>
      </c>
      <c r="C3829" s="2" t="s">
        <v>16888</v>
      </c>
    </row>
    <row r="3830" spans="1:3">
      <c r="A3830" s="2" t="s">
        <v>7501</v>
      </c>
      <c r="B3830" s="2" t="s">
        <v>7502</v>
      </c>
      <c r="C3830" s="2" t="s">
        <v>16888</v>
      </c>
    </row>
    <row r="3831" spans="1:3">
      <c r="A3831" s="2" t="s">
        <v>7503</v>
      </c>
      <c r="B3831" s="2" t="s">
        <v>7504</v>
      </c>
      <c r="C3831" s="2" t="s">
        <v>16889</v>
      </c>
    </row>
    <row r="3832" spans="1:3">
      <c r="A3832" s="2" t="s">
        <v>7503</v>
      </c>
      <c r="B3832" s="2" t="s">
        <v>7505</v>
      </c>
      <c r="C3832" s="2" t="s">
        <v>16890</v>
      </c>
    </row>
    <row r="3833" spans="1:3">
      <c r="A3833" s="2" t="s">
        <v>7506</v>
      </c>
      <c r="B3833" s="2" t="s">
        <v>7507</v>
      </c>
      <c r="C3833" s="2" t="s">
        <v>16891</v>
      </c>
    </row>
    <row r="3834" spans="1:3">
      <c r="A3834" s="2" t="s">
        <v>7506</v>
      </c>
      <c r="B3834" s="2" t="s">
        <v>7508</v>
      </c>
      <c r="C3834" s="2" t="s">
        <v>16892</v>
      </c>
    </row>
    <row r="3835" spans="1:3">
      <c r="A3835" s="2" t="s">
        <v>7509</v>
      </c>
      <c r="B3835" s="2" t="s">
        <v>7510</v>
      </c>
      <c r="C3835" s="2" t="s">
        <v>16893</v>
      </c>
    </row>
    <row r="3836" spans="1:3">
      <c r="A3836" s="2" t="s">
        <v>7509</v>
      </c>
      <c r="B3836" s="2" t="s">
        <v>7511</v>
      </c>
      <c r="C3836" s="2" t="s">
        <v>16894</v>
      </c>
    </row>
    <row r="3837" spans="1:3">
      <c r="A3837" s="2" t="s">
        <v>7512</v>
      </c>
      <c r="B3837" s="2" t="s">
        <v>7513</v>
      </c>
      <c r="C3837" s="2" t="s">
        <v>16895</v>
      </c>
    </row>
    <row r="3838" spans="1:3">
      <c r="A3838" s="2" t="s">
        <v>7512</v>
      </c>
      <c r="B3838" s="2" t="s">
        <v>7513</v>
      </c>
      <c r="C3838" s="2" t="s">
        <v>16895</v>
      </c>
    </row>
    <row r="3839" spans="1:3">
      <c r="A3839" s="2" t="s">
        <v>7514</v>
      </c>
      <c r="B3839" s="2" t="s">
        <v>7515</v>
      </c>
      <c r="C3839" s="2" t="s">
        <v>16896</v>
      </c>
    </row>
    <row r="3840" spans="1:3">
      <c r="A3840" s="2" t="s">
        <v>7514</v>
      </c>
      <c r="B3840" s="2" t="s">
        <v>7515</v>
      </c>
      <c r="C3840" s="2" t="s">
        <v>16896</v>
      </c>
    </row>
    <row r="3841" spans="1:3">
      <c r="A3841" s="2" t="s">
        <v>7516</v>
      </c>
      <c r="B3841" s="2" t="s">
        <v>7517</v>
      </c>
      <c r="C3841" s="2" t="s">
        <v>16897</v>
      </c>
    </row>
    <row r="3842" spans="1:3">
      <c r="A3842" s="2" t="s">
        <v>7516</v>
      </c>
      <c r="B3842" s="2" t="s">
        <v>7517</v>
      </c>
      <c r="C3842" s="2" t="s">
        <v>16897</v>
      </c>
    </row>
    <row r="3843" spans="1:3">
      <c r="A3843" s="2" t="s">
        <v>7518</v>
      </c>
      <c r="B3843" s="2" t="s">
        <v>7519</v>
      </c>
      <c r="C3843" s="2" t="s">
        <v>16898</v>
      </c>
    </row>
    <row r="3844" spans="1:3">
      <c r="A3844" s="2" t="s">
        <v>7518</v>
      </c>
      <c r="B3844" s="2" t="s">
        <v>7519</v>
      </c>
      <c r="C3844" s="2" t="s">
        <v>16898</v>
      </c>
    </row>
    <row r="3845" spans="1:3">
      <c r="A3845" s="2" t="s">
        <v>7520</v>
      </c>
      <c r="B3845" s="2" t="s">
        <v>7521</v>
      </c>
      <c r="C3845" s="2" t="s">
        <v>16899</v>
      </c>
    </row>
    <row r="3846" spans="1:3">
      <c r="A3846" s="2" t="s">
        <v>7520</v>
      </c>
      <c r="B3846" s="2" t="s">
        <v>7521</v>
      </c>
      <c r="C3846" s="2" t="s">
        <v>16899</v>
      </c>
    </row>
    <row r="3847" spans="1:3">
      <c r="A3847" s="2" t="s">
        <v>7522</v>
      </c>
      <c r="B3847" s="2" t="s">
        <v>7523</v>
      </c>
      <c r="C3847" s="2" t="s">
        <v>16900</v>
      </c>
    </row>
    <row r="3848" spans="1:3">
      <c r="A3848" s="2" t="s">
        <v>7522</v>
      </c>
      <c r="B3848" s="2" t="s">
        <v>7523</v>
      </c>
      <c r="C3848" s="2" t="s">
        <v>16900</v>
      </c>
    </row>
    <row r="3849" spans="1:3">
      <c r="A3849" s="2" t="s">
        <v>7524</v>
      </c>
      <c r="B3849" s="2" t="s">
        <v>7525</v>
      </c>
      <c r="C3849" s="2" t="s">
        <v>16901</v>
      </c>
    </row>
    <row r="3850" spans="1:3">
      <c r="A3850" s="2" t="s">
        <v>7524</v>
      </c>
      <c r="B3850" s="2" t="s">
        <v>7525</v>
      </c>
      <c r="C3850" s="2" t="s">
        <v>16901</v>
      </c>
    </row>
    <row r="3851" spans="1:3">
      <c r="A3851" s="2" t="s">
        <v>7526</v>
      </c>
      <c r="B3851" s="2" t="s">
        <v>7527</v>
      </c>
      <c r="C3851" s="2" t="s">
        <v>16902</v>
      </c>
    </row>
    <row r="3852" spans="1:3">
      <c r="A3852" s="2" t="s">
        <v>7526</v>
      </c>
      <c r="B3852" s="2" t="s">
        <v>7527</v>
      </c>
      <c r="C3852" s="2" t="s">
        <v>16902</v>
      </c>
    </row>
    <row r="3853" spans="1:3">
      <c r="A3853" s="2" t="s">
        <v>7528</v>
      </c>
      <c r="B3853" s="2" t="s">
        <v>7529</v>
      </c>
      <c r="C3853" s="2" t="s">
        <v>16903</v>
      </c>
    </row>
    <row r="3854" spans="1:3">
      <c r="A3854" s="2" t="s">
        <v>7528</v>
      </c>
      <c r="B3854" s="2" t="s">
        <v>7529</v>
      </c>
      <c r="C3854" s="2" t="s">
        <v>16903</v>
      </c>
    </row>
    <row r="3855" spans="1:3">
      <c r="A3855" s="2" t="s">
        <v>7530</v>
      </c>
      <c r="B3855" s="2" t="s">
        <v>7531</v>
      </c>
      <c r="C3855" s="2" t="s">
        <v>16904</v>
      </c>
    </row>
    <row r="3856" spans="1:3">
      <c r="A3856" s="2" t="s">
        <v>7530</v>
      </c>
      <c r="B3856" s="2" t="s">
        <v>7532</v>
      </c>
      <c r="C3856" s="2" t="s">
        <v>16905</v>
      </c>
    </row>
    <row r="3857" spans="1:3">
      <c r="A3857" s="2" t="s">
        <v>7533</v>
      </c>
      <c r="B3857" s="2" t="s">
        <v>7534</v>
      </c>
      <c r="C3857" s="2" t="s">
        <v>16906</v>
      </c>
    </row>
    <row r="3858" spans="1:3">
      <c r="A3858" s="2" t="s">
        <v>7533</v>
      </c>
      <c r="B3858" s="2" t="s">
        <v>7534</v>
      </c>
      <c r="C3858" s="2" t="s">
        <v>16906</v>
      </c>
    </row>
    <row r="3859" spans="1:3">
      <c r="A3859" s="2" t="s">
        <v>7535</v>
      </c>
      <c r="B3859" s="2" t="s">
        <v>7536</v>
      </c>
      <c r="C3859" s="2" t="s">
        <v>16907</v>
      </c>
    </row>
    <row r="3860" spans="1:3">
      <c r="A3860" s="2" t="s">
        <v>7535</v>
      </c>
      <c r="B3860" s="2" t="s">
        <v>7536</v>
      </c>
      <c r="C3860" s="2" t="s">
        <v>16907</v>
      </c>
    </row>
    <row r="3861" spans="1:3">
      <c r="A3861" s="2" t="s">
        <v>7537</v>
      </c>
      <c r="B3861" s="2" t="s">
        <v>7538</v>
      </c>
      <c r="C3861" s="2" t="s">
        <v>16908</v>
      </c>
    </row>
    <row r="3862" spans="1:3">
      <c r="A3862" s="2" t="s">
        <v>7537</v>
      </c>
      <c r="B3862" s="2" t="s">
        <v>7538</v>
      </c>
      <c r="C3862" s="2" t="s">
        <v>16908</v>
      </c>
    </row>
    <row r="3863" spans="1:3">
      <c r="A3863" s="2" t="s">
        <v>7539</v>
      </c>
      <c r="B3863" s="2" t="s">
        <v>7540</v>
      </c>
      <c r="C3863" s="2" t="s">
        <v>16909</v>
      </c>
    </row>
    <row r="3864" spans="1:3">
      <c r="A3864" s="2" t="s">
        <v>7539</v>
      </c>
      <c r="B3864" s="2" t="s">
        <v>7540</v>
      </c>
      <c r="C3864" s="2" t="s">
        <v>16909</v>
      </c>
    </row>
    <row r="3865" spans="1:3">
      <c r="A3865" s="2" t="s">
        <v>7541</v>
      </c>
      <c r="B3865" s="2" t="s">
        <v>7542</v>
      </c>
      <c r="C3865" s="2" t="s">
        <v>16910</v>
      </c>
    </row>
    <row r="3866" spans="1:3">
      <c r="A3866" s="2" t="s">
        <v>7541</v>
      </c>
      <c r="B3866" s="2" t="s">
        <v>7542</v>
      </c>
      <c r="C3866" s="2" t="s">
        <v>16910</v>
      </c>
    </row>
    <row r="3867" spans="1:3">
      <c r="A3867" s="2" t="s">
        <v>7543</v>
      </c>
      <c r="B3867" s="2" t="s">
        <v>7544</v>
      </c>
      <c r="C3867" s="2" t="s">
        <v>16911</v>
      </c>
    </row>
    <row r="3868" spans="1:3">
      <c r="A3868" s="2" t="s">
        <v>7543</v>
      </c>
      <c r="B3868" s="2" t="s">
        <v>7544</v>
      </c>
      <c r="C3868" s="2" t="s">
        <v>16911</v>
      </c>
    </row>
    <row r="3869" spans="1:3">
      <c r="A3869" s="2" t="s">
        <v>7545</v>
      </c>
      <c r="B3869" s="2" t="s">
        <v>7546</v>
      </c>
      <c r="C3869" s="2" t="s">
        <v>16912</v>
      </c>
    </row>
    <row r="3870" spans="1:3">
      <c r="A3870" s="2" t="s">
        <v>7545</v>
      </c>
      <c r="B3870" s="2" t="s">
        <v>7547</v>
      </c>
      <c r="C3870" s="2" t="s">
        <v>16913</v>
      </c>
    </row>
    <row r="3871" spans="1:3">
      <c r="A3871" s="2" t="s">
        <v>7548</v>
      </c>
      <c r="B3871" s="2" t="s">
        <v>7549</v>
      </c>
      <c r="C3871" s="2" t="s">
        <v>16914</v>
      </c>
    </row>
    <row r="3872" spans="1:3">
      <c r="A3872" s="2" t="s">
        <v>7548</v>
      </c>
      <c r="B3872" s="2" t="s">
        <v>7549</v>
      </c>
      <c r="C3872" s="2" t="s">
        <v>16914</v>
      </c>
    </row>
    <row r="3873" spans="1:3">
      <c r="A3873" s="2" t="s">
        <v>7550</v>
      </c>
      <c r="B3873" s="2" t="s">
        <v>7551</v>
      </c>
      <c r="C3873" s="2" t="s">
        <v>16915</v>
      </c>
    </row>
    <row r="3874" spans="1:3">
      <c r="A3874" s="2" t="s">
        <v>7550</v>
      </c>
      <c r="B3874" s="2" t="s">
        <v>7551</v>
      </c>
      <c r="C3874" s="2" t="s">
        <v>16915</v>
      </c>
    </row>
    <row r="3875" spans="1:3">
      <c r="A3875" s="2" t="s">
        <v>7552</v>
      </c>
      <c r="B3875" s="2" t="s">
        <v>7553</v>
      </c>
      <c r="C3875" s="2" t="s">
        <v>16916</v>
      </c>
    </row>
    <row r="3876" spans="1:3">
      <c r="A3876" s="2" t="s">
        <v>7552</v>
      </c>
      <c r="B3876" s="2" t="s">
        <v>7553</v>
      </c>
      <c r="C3876" s="2" t="s">
        <v>16916</v>
      </c>
    </row>
    <row r="3877" spans="1:3">
      <c r="A3877" s="2" t="s">
        <v>7554</v>
      </c>
      <c r="B3877" s="2" t="s">
        <v>7555</v>
      </c>
      <c r="C3877" s="2" t="s">
        <v>16917</v>
      </c>
    </row>
    <row r="3878" spans="1:3">
      <c r="A3878" s="2" t="s">
        <v>7554</v>
      </c>
      <c r="B3878" s="2" t="s">
        <v>7555</v>
      </c>
      <c r="C3878" s="2" t="s">
        <v>16917</v>
      </c>
    </row>
    <row r="3879" spans="1:3">
      <c r="A3879" s="2" t="s">
        <v>7556</v>
      </c>
      <c r="B3879" s="2" t="s">
        <v>7557</v>
      </c>
      <c r="C3879" s="2" t="s">
        <v>16918</v>
      </c>
    </row>
    <row r="3880" spans="1:3">
      <c r="A3880" s="2" t="s">
        <v>7556</v>
      </c>
      <c r="B3880" s="2" t="s">
        <v>7557</v>
      </c>
      <c r="C3880" s="2" t="s">
        <v>16918</v>
      </c>
    </row>
    <row r="3881" spans="1:3">
      <c r="A3881" s="2" t="s">
        <v>7558</v>
      </c>
      <c r="B3881" s="2" t="s">
        <v>7559</v>
      </c>
      <c r="C3881" s="2" t="s">
        <v>16919</v>
      </c>
    </row>
    <row r="3882" spans="1:3">
      <c r="A3882" s="2" t="s">
        <v>7558</v>
      </c>
      <c r="B3882" s="2" t="s">
        <v>7559</v>
      </c>
      <c r="C3882" s="2" t="s">
        <v>16919</v>
      </c>
    </row>
    <row r="3883" spans="1:3">
      <c r="A3883" s="2" t="s">
        <v>7560</v>
      </c>
      <c r="B3883" s="2" t="s">
        <v>7561</v>
      </c>
      <c r="C3883" s="2" t="s">
        <v>16920</v>
      </c>
    </row>
    <row r="3884" spans="1:3">
      <c r="A3884" s="2" t="s">
        <v>7560</v>
      </c>
      <c r="B3884" s="2" t="s">
        <v>7561</v>
      </c>
      <c r="C3884" s="2" t="s">
        <v>16920</v>
      </c>
    </row>
    <row r="3885" spans="1:3">
      <c r="A3885" s="2" t="s">
        <v>7562</v>
      </c>
      <c r="B3885" s="2" t="s">
        <v>7563</v>
      </c>
      <c r="C3885" s="2" t="s">
        <v>16921</v>
      </c>
    </row>
    <row r="3886" spans="1:3">
      <c r="A3886" s="2" t="s">
        <v>7562</v>
      </c>
      <c r="B3886" s="2" t="s">
        <v>7563</v>
      </c>
      <c r="C3886" s="2" t="s">
        <v>16921</v>
      </c>
    </row>
    <row r="3887" spans="1:3">
      <c r="A3887" s="2" t="s">
        <v>7564</v>
      </c>
      <c r="B3887" s="2" t="s">
        <v>7565</v>
      </c>
      <c r="C3887" s="2" t="s">
        <v>16922</v>
      </c>
    </row>
    <row r="3888" spans="1:3">
      <c r="A3888" s="2" t="s">
        <v>7564</v>
      </c>
      <c r="B3888" s="2" t="s">
        <v>7565</v>
      </c>
      <c r="C3888" s="2" t="s">
        <v>16922</v>
      </c>
    </row>
    <row r="3889" spans="1:3">
      <c r="A3889" s="2" t="s">
        <v>7566</v>
      </c>
      <c r="B3889" s="2" t="s">
        <v>7567</v>
      </c>
      <c r="C3889" s="2" t="s">
        <v>16923</v>
      </c>
    </row>
    <row r="3890" spans="1:3">
      <c r="A3890" s="2" t="s">
        <v>7566</v>
      </c>
      <c r="B3890" s="2" t="s">
        <v>7567</v>
      </c>
      <c r="C3890" s="2" t="s">
        <v>16923</v>
      </c>
    </row>
    <row r="3891" spans="1:3">
      <c r="A3891" s="2" t="s">
        <v>7568</v>
      </c>
      <c r="B3891" s="2" t="s">
        <v>7569</v>
      </c>
      <c r="C3891" s="2" t="s">
        <v>16924</v>
      </c>
    </row>
    <row r="3892" spans="1:3">
      <c r="A3892" s="2" t="s">
        <v>7568</v>
      </c>
      <c r="B3892" s="2" t="s">
        <v>7569</v>
      </c>
      <c r="C3892" s="2" t="s">
        <v>16924</v>
      </c>
    </row>
    <row r="3893" spans="1:3">
      <c r="A3893" s="2" t="s">
        <v>7570</v>
      </c>
      <c r="B3893" s="2" t="s">
        <v>7571</v>
      </c>
      <c r="C3893" s="2" t="s">
        <v>16925</v>
      </c>
    </row>
    <row r="3894" spans="1:3">
      <c r="A3894" s="2" t="s">
        <v>7570</v>
      </c>
      <c r="B3894" s="2" t="s">
        <v>7571</v>
      </c>
      <c r="C3894" s="2" t="s">
        <v>16925</v>
      </c>
    </row>
    <row r="3895" spans="1:3">
      <c r="A3895" s="2" t="s">
        <v>7572</v>
      </c>
      <c r="B3895" s="2" t="s">
        <v>7573</v>
      </c>
      <c r="C3895" s="2" t="s">
        <v>16926</v>
      </c>
    </row>
    <row r="3896" spans="1:3">
      <c r="A3896" s="2" t="s">
        <v>7572</v>
      </c>
      <c r="B3896" s="2" t="s">
        <v>7573</v>
      </c>
      <c r="C3896" s="2" t="s">
        <v>16926</v>
      </c>
    </row>
    <row r="3897" spans="1:3">
      <c r="A3897" s="2" t="s">
        <v>7574</v>
      </c>
      <c r="B3897" s="2" t="s">
        <v>7575</v>
      </c>
      <c r="C3897" s="2" t="s">
        <v>16927</v>
      </c>
    </row>
    <row r="3898" spans="1:3">
      <c r="A3898" s="2" t="s">
        <v>7576</v>
      </c>
      <c r="B3898" s="2" t="s">
        <v>7577</v>
      </c>
      <c r="C3898" s="2" t="s">
        <v>16928</v>
      </c>
    </row>
    <row r="3899" spans="1:3">
      <c r="A3899" s="2" t="s">
        <v>7578</v>
      </c>
      <c r="B3899" s="2" t="s">
        <v>7579</v>
      </c>
      <c r="C3899" s="2" t="s">
        <v>16929</v>
      </c>
    </row>
    <row r="3900" spans="1:3">
      <c r="A3900" s="2" t="s">
        <v>7580</v>
      </c>
      <c r="B3900" s="2" t="s">
        <v>7581</v>
      </c>
      <c r="C3900" s="2" t="s">
        <v>16930</v>
      </c>
    </row>
    <row r="3901" spans="1:3">
      <c r="A3901" s="2" t="s">
        <v>7582</v>
      </c>
      <c r="B3901" s="2" t="s">
        <v>7583</v>
      </c>
      <c r="C3901" s="2" t="s">
        <v>16931</v>
      </c>
    </row>
    <row r="3902" spans="1:3">
      <c r="A3902" s="2" t="s">
        <v>7584</v>
      </c>
      <c r="B3902" s="2" t="s">
        <v>7585</v>
      </c>
      <c r="C3902" s="2" t="s">
        <v>16932</v>
      </c>
    </row>
    <row r="3903" spans="1:3">
      <c r="A3903" s="2" t="s">
        <v>7586</v>
      </c>
      <c r="B3903" s="2" t="s">
        <v>7587</v>
      </c>
      <c r="C3903" s="2" t="s">
        <v>16933</v>
      </c>
    </row>
    <row r="3904" spans="1:3">
      <c r="A3904" s="2" t="s">
        <v>7588</v>
      </c>
      <c r="B3904" s="2" t="s">
        <v>7589</v>
      </c>
      <c r="C3904" s="2" t="s">
        <v>16934</v>
      </c>
    </row>
    <row r="3905" spans="1:3">
      <c r="A3905" s="2" t="s">
        <v>7590</v>
      </c>
      <c r="B3905" s="2" t="s">
        <v>7591</v>
      </c>
      <c r="C3905" s="2" t="s">
        <v>16935</v>
      </c>
    </row>
    <row r="3906" spans="1:3">
      <c r="A3906" s="2" t="s">
        <v>7592</v>
      </c>
      <c r="B3906" s="2" t="s">
        <v>7593</v>
      </c>
      <c r="C3906" s="2" t="s">
        <v>16936</v>
      </c>
    </row>
    <row r="3907" spans="1:3">
      <c r="A3907" s="2" t="s">
        <v>7594</v>
      </c>
      <c r="B3907" s="2" t="s">
        <v>7595</v>
      </c>
      <c r="C3907" s="2" t="s">
        <v>16937</v>
      </c>
    </row>
    <row r="3908" spans="1:3">
      <c r="A3908" s="2" t="s">
        <v>7596</v>
      </c>
      <c r="B3908" s="2" t="s">
        <v>7597</v>
      </c>
      <c r="C3908" s="2" t="s">
        <v>16938</v>
      </c>
    </row>
    <row r="3909" spans="1:3">
      <c r="A3909" s="2" t="s">
        <v>7598</v>
      </c>
      <c r="B3909" s="2" t="s">
        <v>7599</v>
      </c>
      <c r="C3909" s="2" t="s">
        <v>16939</v>
      </c>
    </row>
    <row r="3910" spans="1:3">
      <c r="A3910" s="2" t="s">
        <v>7600</v>
      </c>
      <c r="B3910" s="2" t="s">
        <v>7601</v>
      </c>
      <c r="C3910" s="2" t="s">
        <v>16940</v>
      </c>
    </row>
    <row r="3911" spans="1:3">
      <c r="A3911" s="2" t="s">
        <v>7602</v>
      </c>
      <c r="B3911" s="2" t="s">
        <v>7603</v>
      </c>
      <c r="C3911" s="2" t="s">
        <v>16941</v>
      </c>
    </row>
    <row r="3912" spans="1:3">
      <c r="A3912" s="2" t="s">
        <v>7604</v>
      </c>
      <c r="B3912" s="2" t="s">
        <v>7605</v>
      </c>
      <c r="C3912" s="2" t="s">
        <v>16942</v>
      </c>
    </row>
    <row r="3913" spans="1:3">
      <c r="A3913" s="2" t="s">
        <v>7606</v>
      </c>
      <c r="B3913" s="2" t="s">
        <v>7607</v>
      </c>
      <c r="C3913" s="2" t="s">
        <v>16943</v>
      </c>
    </row>
    <row r="3914" spans="1:3">
      <c r="A3914" s="2" t="s">
        <v>7608</v>
      </c>
      <c r="B3914" s="2" t="s">
        <v>7609</v>
      </c>
      <c r="C3914" s="2" t="s">
        <v>16944</v>
      </c>
    </row>
    <row r="3915" spans="1:3">
      <c r="A3915" s="2" t="s">
        <v>7610</v>
      </c>
      <c r="B3915" s="2" t="s">
        <v>7611</v>
      </c>
      <c r="C3915" s="2" t="s">
        <v>16945</v>
      </c>
    </row>
    <row r="3916" spans="1:3">
      <c r="A3916" s="2" t="s">
        <v>7612</v>
      </c>
      <c r="B3916" s="2" t="s">
        <v>7613</v>
      </c>
      <c r="C3916" s="2" t="s">
        <v>16946</v>
      </c>
    </row>
    <row r="3917" spans="1:3">
      <c r="A3917" s="2" t="s">
        <v>7614</v>
      </c>
      <c r="B3917" s="2" t="s">
        <v>7615</v>
      </c>
      <c r="C3917" s="2" t="s">
        <v>16947</v>
      </c>
    </row>
    <row r="3918" spans="1:3">
      <c r="A3918" s="2" t="s">
        <v>7616</v>
      </c>
      <c r="B3918" s="2" t="s">
        <v>7617</v>
      </c>
      <c r="C3918" s="2" t="s">
        <v>16948</v>
      </c>
    </row>
    <row r="3919" spans="1:3">
      <c r="A3919" s="2" t="s">
        <v>7618</v>
      </c>
      <c r="B3919" s="2" t="s">
        <v>7619</v>
      </c>
      <c r="C3919" s="2" t="s">
        <v>16949</v>
      </c>
    </row>
    <row r="3920" spans="1:3">
      <c r="A3920" s="2" t="s">
        <v>7620</v>
      </c>
      <c r="B3920" s="2" t="s">
        <v>7621</v>
      </c>
      <c r="C3920" s="2" t="s">
        <v>16950</v>
      </c>
    </row>
    <row r="3921" spans="1:3">
      <c r="A3921" s="2" t="s">
        <v>7622</v>
      </c>
      <c r="B3921" s="2" t="s">
        <v>7623</v>
      </c>
      <c r="C3921" s="2" t="s">
        <v>16951</v>
      </c>
    </row>
    <row r="3922" spans="1:3">
      <c r="A3922" s="2" t="s">
        <v>7624</v>
      </c>
      <c r="B3922" s="2" t="s">
        <v>7625</v>
      </c>
      <c r="C3922" s="2" t="s">
        <v>16952</v>
      </c>
    </row>
    <row r="3923" spans="1:3">
      <c r="A3923" s="2" t="s">
        <v>7626</v>
      </c>
      <c r="B3923" s="2" t="s">
        <v>7627</v>
      </c>
      <c r="C3923" s="2" t="s">
        <v>16953</v>
      </c>
    </row>
    <row r="3924" spans="1:3">
      <c r="A3924" s="2" t="s">
        <v>7628</v>
      </c>
      <c r="B3924" s="2" t="s">
        <v>7629</v>
      </c>
      <c r="C3924" s="2" t="s">
        <v>16954</v>
      </c>
    </row>
    <row r="3925" spans="1:3">
      <c r="A3925" s="2" t="s">
        <v>7630</v>
      </c>
      <c r="B3925" s="2" t="s">
        <v>7631</v>
      </c>
      <c r="C3925" s="2" t="s">
        <v>16955</v>
      </c>
    </row>
    <row r="3926" spans="1:3">
      <c r="A3926" s="2" t="s">
        <v>7632</v>
      </c>
      <c r="B3926" s="2" t="s">
        <v>7633</v>
      </c>
      <c r="C3926" s="2" t="s">
        <v>16956</v>
      </c>
    </row>
    <row r="3927" spans="1:3">
      <c r="A3927" s="2" t="s">
        <v>7634</v>
      </c>
      <c r="B3927" s="2" t="s">
        <v>7635</v>
      </c>
      <c r="C3927" s="2" t="s">
        <v>16957</v>
      </c>
    </row>
    <row r="3928" spans="1:3">
      <c r="A3928" s="2" t="s">
        <v>7636</v>
      </c>
      <c r="B3928" s="2" t="s">
        <v>7637</v>
      </c>
      <c r="C3928" s="2" t="s">
        <v>16958</v>
      </c>
    </row>
    <row r="3929" spans="1:3">
      <c r="A3929" s="2" t="s">
        <v>7638</v>
      </c>
      <c r="B3929" s="2" t="s">
        <v>7639</v>
      </c>
      <c r="C3929" s="2" t="s">
        <v>16959</v>
      </c>
    </row>
    <row r="3930" spans="1:3">
      <c r="A3930" s="2" t="s">
        <v>7640</v>
      </c>
      <c r="B3930" s="2" t="s">
        <v>7641</v>
      </c>
      <c r="C3930" s="2" t="s">
        <v>16960</v>
      </c>
    </row>
    <row r="3931" spans="1:3">
      <c r="A3931" s="2" t="s">
        <v>7642</v>
      </c>
      <c r="B3931" s="2" t="s">
        <v>7643</v>
      </c>
      <c r="C3931" s="2" t="s">
        <v>16961</v>
      </c>
    </row>
    <row r="3932" spans="1:3">
      <c r="A3932" s="2" t="s">
        <v>7644</v>
      </c>
      <c r="B3932" s="2" t="s">
        <v>7645</v>
      </c>
      <c r="C3932" s="2" t="s">
        <v>16962</v>
      </c>
    </row>
    <row r="3933" spans="1:3">
      <c r="A3933" s="2" t="s">
        <v>7646</v>
      </c>
      <c r="B3933" s="2" t="s">
        <v>7647</v>
      </c>
      <c r="C3933" s="2" t="s">
        <v>16963</v>
      </c>
    </row>
    <row r="3934" spans="1:3">
      <c r="A3934" s="2" t="s">
        <v>7648</v>
      </c>
      <c r="B3934" s="2" t="s">
        <v>7649</v>
      </c>
      <c r="C3934" s="2" t="s">
        <v>16964</v>
      </c>
    </row>
    <row r="3935" spans="1:3">
      <c r="A3935" s="2" t="s">
        <v>7650</v>
      </c>
      <c r="B3935" s="2" t="s">
        <v>7651</v>
      </c>
      <c r="C3935" s="2" t="s">
        <v>16965</v>
      </c>
    </row>
    <row r="3936" spans="1:3">
      <c r="A3936" s="2" t="s">
        <v>7652</v>
      </c>
      <c r="B3936" s="2" t="s">
        <v>7653</v>
      </c>
      <c r="C3936" s="2" t="s">
        <v>16966</v>
      </c>
    </row>
    <row r="3937" spans="1:3">
      <c r="A3937" s="2" t="s">
        <v>7654</v>
      </c>
      <c r="B3937" s="2" t="s">
        <v>7655</v>
      </c>
      <c r="C3937" s="2" t="s">
        <v>16967</v>
      </c>
    </row>
    <row r="3938" spans="1:3">
      <c r="A3938" s="2" t="s">
        <v>7656</v>
      </c>
      <c r="B3938" s="2" t="s">
        <v>7657</v>
      </c>
      <c r="C3938" s="2" t="s">
        <v>16968</v>
      </c>
    </row>
    <row r="3939" spans="1:3">
      <c r="A3939" s="2" t="s">
        <v>7658</v>
      </c>
      <c r="B3939" s="2" t="s">
        <v>7659</v>
      </c>
      <c r="C3939" s="2" t="s">
        <v>16969</v>
      </c>
    </row>
    <row r="3940" spans="1:3">
      <c r="A3940" s="2" t="s">
        <v>7660</v>
      </c>
      <c r="B3940" s="2" t="s">
        <v>7661</v>
      </c>
      <c r="C3940" s="2" t="s">
        <v>16970</v>
      </c>
    </row>
    <row r="3941" spans="1:3">
      <c r="A3941" s="2" t="s">
        <v>7662</v>
      </c>
      <c r="B3941" s="2" t="s">
        <v>7663</v>
      </c>
      <c r="C3941" s="2" t="s">
        <v>16971</v>
      </c>
    </row>
    <row r="3942" spans="1:3">
      <c r="A3942" s="2" t="s">
        <v>7664</v>
      </c>
      <c r="B3942" s="2" t="s">
        <v>7665</v>
      </c>
      <c r="C3942" s="2" t="s">
        <v>16972</v>
      </c>
    </row>
    <row r="3943" spans="1:3">
      <c r="A3943" s="2" t="s">
        <v>7666</v>
      </c>
      <c r="B3943" s="2" t="s">
        <v>7667</v>
      </c>
      <c r="C3943" s="2" t="s">
        <v>16973</v>
      </c>
    </row>
    <row r="3944" spans="1:3">
      <c r="A3944" s="2" t="s">
        <v>7668</v>
      </c>
      <c r="B3944" s="2" t="s">
        <v>7669</v>
      </c>
      <c r="C3944" s="2" t="s">
        <v>16974</v>
      </c>
    </row>
    <row r="3945" spans="1:3">
      <c r="A3945" s="2" t="s">
        <v>7670</v>
      </c>
      <c r="B3945" s="2" t="s">
        <v>7671</v>
      </c>
      <c r="C3945" s="2" t="s">
        <v>16975</v>
      </c>
    </row>
    <row r="3946" spans="1:3">
      <c r="A3946" s="2" t="s">
        <v>7672</v>
      </c>
      <c r="B3946" s="2" t="s">
        <v>7673</v>
      </c>
      <c r="C3946" s="2" t="s">
        <v>16976</v>
      </c>
    </row>
    <row r="3947" spans="1:3">
      <c r="A3947" s="2" t="s">
        <v>7674</v>
      </c>
      <c r="B3947" s="2" t="s">
        <v>7675</v>
      </c>
      <c r="C3947" s="2" t="s">
        <v>16977</v>
      </c>
    </row>
    <row r="3948" spans="1:3">
      <c r="A3948" s="2" t="s">
        <v>7676</v>
      </c>
      <c r="B3948" s="2" t="s">
        <v>7677</v>
      </c>
      <c r="C3948" s="2" t="s">
        <v>16978</v>
      </c>
    </row>
    <row r="3949" spans="1:3">
      <c r="A3949" s="2" t="s">
        <v>7678</v>
      </c>
      <c r="B3949" s="2" t="s">
        <v>7679</v>
      </c>
      <c r="C3949" s="2" t="s">
        <v>16979</v>
      </c>
    </row>
    <row r="3950" spans="1:3">
      <c r="A3950" s="2" t="s">
        <v>7680</v>
      </c>
      <c r="B3950" s="2" t="s">
        <v>7671</v>
      </c>
      <c r="C3950" s="2" t="s">
        <v>16975</v>
      </c>
    </row>
    <row r="3951" spans="1:3">
      <c r="A3951" s="2" t="s">
        <v>7681</v>
      </c>
      <c r="B3951" s="2" t="s">
        <v>7682</v>
      </c>
      <c r="C3951" s="2" t="s">
        <v>16980</v>
      </c>
    </row>
    <row r="3952" spans="1:3">
      <c r="A3952" s="2" t="s">
        <v>7683</v>
      </c>
      <c r="B3952" s="2" t="s">
        <v>7684</v>
      </c>
      <c r="C3952" s="2" t="s">
        <v>16981</v>
      </c>
    </row>
    <row r="3953" spans="1:3">
      <c r="A3953" s="2" t="s">
        <v>7685</v>
      </c>
      <c r="B3953" s="2" t="s">
        <v>7686</v>
      </c>
      <c r="C3953" s="2" t="s">
        <v>16982</v>
      </c>
    </row>
    <row r="3954" spans="1:3">
      <c r="A3954" s="2" t="s">
        <v>7687</v>
      </c>
      <c r="B3954" s="2" t="s">
        <v>7688</v>
      </c>
      <c r="C3954" s="2" t="s">
        <v>16983</v>
      </c>
    </row>
    <row r="3955" spans="1:3">
      <c r="A3955" s="2" t="s">
        <v>7689</v>
      </c>
      <c r="B3955" s="2" t="s">
        <v>7690</v>
      </c>
      <c r="C3955" s="2" t="s">
        <v>16984</v>
      </c>
    </row>
    <row r="3956" spans="1:3">
      <c r="A3956" s="2" t="s">
        <v>7691</v>
      </c>
      <c r="B3956" s="2" t="s">
        <v>7692</v>
      </c>
      <c r="C3956" s="2" t="s">
        <v>16985</v>
      </c>
    </row>
    <row r="3957" spans="1:3">
      <c r="A3957" s="2" t="s">
        <v>7693</v>
      </c>
      <c r="B3957" s="2" t="s">
        <v>7694</v>
      </c>
      <c r="C3957" s="2" t="s">
        <v>16986</v>
      </c>
    </row>
    <row r="3958" spans="1:3">
      <c r="A3958" s="2" t="s">
        <v>7695</v>
      </c>
      <c r="B3958" s="2" t="s">
        <v>7696</v>
      </c>
      <c r="C3958" s="2" t="s">
        <v>16987</v>
      </c>
    </row>
    <row r="3959" spans="1:3">
      <c r="A3959" s="2" t="s">
        <v>7697</v>
      </c>
      <c r="B3959" s="2" t="s">
        <v>16988</v>
      </c>
      <c r="C3959" s="2" t="s">
        <v>16989</v>
      </c>
    </row>
    <row r="3960" spans="1:3">
      <c r="A3960" s="2" t="s">
        <v>7698</v>
      </c>
      <c r="B3960" s="2" t="s">
        <v>7699</v>
      </c>
      <c r="C3960" s="2" t="s">
        <v>16990</v>
      </c>
    </row>
    <row r="3961" spans="1:3">
      <c r="A3961" s="2" t="s">
        <v>7700</v>
      </c>
      <c r="B3961" s="2" t="s">
        <v>7701</v>
      </c>
      <c r="C3961" s="2" t="s">
        <v>16991</v>
      </c>
    </row>
    <row r="3962" spans="1:3">
      <c r="A3962" s="2" t="s">
        <v>7702</v>
      </c>
      <c r="B3962" s="2" t="s">
        <v>7703</v>
      </c>
      <c r="C3962" s="2" t="s">
        <v>16992</v>
      </c>
    </row>
    <row r="3963" spans="1:3">
      <c r="A3963" s="2" t="s">
        <v>7704</v>
      </c>
      <c r="B3963" s="2" t="s">
        <v>7705</v>
      </c>
      <c r="C3963" s="2" t="s">
        <v>16993</v>
      </c>
    </row>
    <row r="3964" spans="1:3">
      <c r="A3964" s="2" t="s">
        <v>7706</v>
      </c>
      <c r="B3964" s="2" t="s">
        <v>7707</v>
      </c>
      <c r="C3964" s="2" t="s">
        <v>16994</v>
      </c>
    </row>
    <row r="3965" spans="1:3">
      <c r="A3965" s="2" t="s">
        <v>7708</v>
      </c>
      <c r="B3965" s="2" t="s">
        <v>7709</v>
      </c>
      <c r="C3965" s="2" t="s">
        <v>16995</v>
      </c>
    </row>
    <row r="3966" spans="1:3">
      <c r="A3966" s="2" t="s">
        <v>7710</v>
      </c>
      <c r="B3966" s="2" t="s">
        <v>7711</v>
      </c>
      <c r="C3966" s="2" t="s">
        <v>16996</v>
      </c>
    </row>
    <row r="3967" spans="1:3">
      <c r="A3967" s="2" t="s">
        <v>7712</v>
      </c>
      <c r="B3967" s="2" t="s">
        <v>7713</v>
      </c>
      <c r="C3967" s="2" t="s">
        <v>16997</v>
      </c>
    </row>
    <row r="3968" spans="1:3">
      <c r="A3968" s="2" t="s">
        <v>7714</v>
      </c>
      <c r="B3968" s="2" t="s">
        <v>7715</v>
      </c>
      <c r="C3968" s="2" t="s">
        <v>16998</v>
      </c>
    </row>
    <row r="3969" spans="1:3">
      <c r="A3969" s="2" t="s">
        <v>7716</v>
      </c>
      <c r="B3969" s="2" t="s">
        <v>7717</v>
      </c>
      <c r="C3969" s="2" t="s">
        <v>16999</v>
      </c>
    </row>
    <row r="3970" spans="1:3">
      <c r="A3970" s="2" t="s">
        <v>7718</v>
      </c>
      <c r="B3970" s="2" t="s">
        <v>7719</v>
      </c>
      <c r="C3970" s="2" t="s">
        <v>17000</v>
      </c>
    </row>
    <row r="3971" spans="1:3">
      <c r="A3971" s="2" t="s">
        <v>7720</v>
      </c>
      <c r="B3971" s="2" t="s">
        <v>7721</v>
      </c>
      <c r="C3971" s="2" t="s">
        <v>17001</v>
      </c>
    </row>
    <row r="3972" spans="1:3">
      <c r="A3972" s="2" t="s">
        <v>7722</v>
      </c>
      <c r="B3972" s="2" t="s">
        <v>7723</v>
      </c>
      <c r="C3972" s="2" t="s">
        <v>17002</v>
      </c>
    </row>
    <row r="3973" spans="1:3">
      <c r="A3973" s="2" t="s">
        <v>7724</v>
      </c>
      <c r="B3973" s="2" t="s">
        <v>7725</v>
      </c>
      <c r="C3973" s="2" t="s">
        <v>17003</v>
      </c>
    </row>
    <row r="3974" spans="1:3">
      <c r="A3974" s="2" t="s">
        <v>7726</v>
      </c>
      <c r="B3974" s="2" t="s">
        <v>7727</v>
      </c>
      <c r="C3974" s="2" t="s">
        <v>17004</v>
      </c>
    </row>
    <row r="3975" spans="1:3">
      <c r="A3975" s="2" t="s">
        <v>7728</v>
      </c>
      <c r="B3975" s="2" t="s">
        <v>7729</v>
      </c>
      <c r="C3975" s="2" t="s">
        <v>17005</v>
      </c>
    </row>
    <row r="3976" spans="1:3">
      <c r="A3976" s="2" t="s">
        <v>7730</v>
      </c>
      <c r="B3976" s="2" t="s">
        <v>7731</v>
      </c>
      <c r="C3976" s="2" t="s">
        <v>17006</v>
      </c>
    </row>
    <row r="3977" spans="1:3">
      <c r="A3977" s="2" t="s">
        <v>7732</v>
      </c>
      <c r="B3977" s="2" t="s">
        <v>7733</v>
      </c>
      <c r="C3977" s="2" t="s">
        <v>17007</v>
      </c>
    </row>
    <row r="3978" spans="1:3">
      <c r="A3978" s="2" t="s">
        <v>7734</v>
      </c>
      <c r="B3978" s="2" t="s">
        <v>7735</v>
      </c>
      <c r="C3978" s="2" t="s">
        <v>17008</v>
      </c>
    </row>
    <row r="3979" spans="1:3">
      <c r="A3979" s="2" t="s">
        <v>7736</v>
      </c>
      <c r="B3979" s="2" t="s">
        <v>7737</v>
      </c>
      <c r="C3979" s="2" t="s">
        <v>17009</v>
      </c>
    </row>
    <row r="3980" spans="1:3">
      <c r="A3980" s="2" t="s">
        <v>7738</v>
      </c>
      <c r="B3980" s="2" t="s">
        <v>7739</v>
      </c>
      <c r="C3980" s="2" t="s">
        <v>17010</v>
      </c>
    </row>
    <row r="3981" spans="1:3">
      <c r="A3981" s="2" t="s">
        <v>7740</v>
      </c>
      <c r="B3981" s="2" t="s">
        <v>7741</v>
      </c>
      <c r="C3981" s="2" t="s">
        <v>17011</v>
      </c>
    </row>
    <row r="3982" spans="1:3">
      <c r="A3982" s="2" t="s">
        <v>7742</v>
      </c>
      <c r="B3982" s="2" t="s">
        <v>7743</v>
      </c>
      <c r="C3982" s="2" t="s">
        <v>17012</v>
      </c>
    </row>
    <row r="3983" spans="1:3">
      <c r="A3983" s="2" t="s">
        <v>7744</v>
      </c>
      <c r="B3983" s="2" t="s">
        <v>7745</v>
      </c>
      <c r="C3983" s="2" t="s">
        <v>17013</v>
      </c>
    </row>
    <row r="3984" spans="1:3">
      <c r="A3984" s="2" t="s">
        <v>7746</v>
      </c>
      <c r="B3984" s="2" t="s">
        <v>7747</v>
      </c>
      <c r="C3984" s="2" t="s">
        <v>17014</v>
      </c>
    </row>
    <row r="3985" spans="1:3">
      <c r="A3985" s="2" t="s">
        <v>7748</v>
      </c>
      <c r="B3985" s="2" t="s">
        <v>7749</v>
      </c>
      <c r="C3985" s="2" t="s">
        <v>17015</v>
      </c>
    </row>
    <row r="3986" spans="1:3">
      <c r="A3986" s="2" t="s">
        <v>7750</v>
      </c>
      <c r="B3986" s="2" t="s">
        <v>7751</v>
      </c>
      <c r="C3986" s="2" t="s">
        <v>17016</v>
      </c>
    </row>
    <row r="3987" spans="1:3">
      <c r="A3987" s="2" t="s">
        <v>7752</v>
      </c>
      <c r="B3987" s="2" t="s">
        <v>7753</v>
      </c>
      <c r="C3987" s="2" t="s">
        <v>17017</v>
      </c>
    </row>
    <row r="3988" spans="1:3">
      <c r="A3988" s="2" t="s">
        <v>7754</v>
      </c>
      <c r="B3988" s="2" t="s">
        <v>7755</v>
      </c>
      <c r="C3988" s="2" t="s">
        <v>17018</v>
      </c>
    </row>
    <row r="3989" spans="1:3">
      <c r="A3989" s="2" t="s">
        <v>7756</v>
      </c>
      <c r="B3989" s="2" t="s">
        <v>7757</v>
      </c>
      <c r="C3989" s="2" t="s">
        <v>17019</v>
      </c>
    </row>
    <row r="3990" spans="1:3">
      <c r="A3990" s="2" t="s">
        <v>7758</v>
      </c>
      <c r="B3990" s="2" t="s">
        <v>7759</v>
      </c>
      <c r="C3990" s="2" t="s">
        <v>17020</v>
      </c>
    </row>
    <row r="3991" spans="1:3">
      <c r="A3991" s="2" t="s">
        <v>7760</v>
      </c>
      <c r="B3991" s="2" t="s">
        <v>7761</v>
      </c>
      <c r="C3991" s="2" t="s">
        <v>17021</v>
      </c>
    </row>
    <row r="3992" spans="1:3">
      <c r="A3992" s="2" t="s">
        <v>7762</v>
      </c>
      <c r="B3992" s="2" t="s">
        <v>7763</v>
      </c>
      <c r="C3992" s="2" t="s">
        <v>17022</v>
      </c>
    </row>
    <row r="3993" spans="1:3">
      <c r="A3993" s="2" t="s">
        <v>7764</v>
      </c>
      <c r="B3993" s="2" t="s">
        <v>7765</v>
      </c>
      <c r="C3993" s="2" t="s">
        <v>17023</v>
      </c>
    </row>
    <row r="3994" spans="1:3">
      <c r="A3994" s="2" t="s">
        <v>7766</v>
      </c>
      <c r="B3994" s="2" t="s">
        <v>7767</v>
      </c>
      <c r="C3994" s="2" t="s">
        <v>17024</v>
      </c>
    </row>
    <row r="3995" spans="1:3">
      <c r="A3995" s="2" t="s">
        <v>7768</v>
      </c>
      <c r="B3995" s="2" t="s">
        <v>7769</v>
      </c>
      <c r="C3995" s="2" t="s">
        <v>17025</v>
      </c>
    </row>
    <row r="3996" spans="1:3">
      <c r="A3996" s="2" t="s">
        <v>7770</v>
      </c>
      <c r="B3996" s="2" t="s">
        <v>7771</v>
      </c>
      <c r="C3996" s="2" t="s">
        <v>17026</v>
      </c>
    </row>
    <row r="3997" spans="1:3">
      <c r="A3997" s="2" t="s">
        <v>7772</v>
      </c>
      <c r="B3997" s="2" t="s">
        <v>7773</v>
      </c>
      <c r="C3997" s="2" t="s">
        <v>17027</v>
      </c>
    </row>
    <row r="3998" spans="1:3">
      <c r="A3998" s="2" t="s">
        <v>7774</v>
      </c>
      <c r="B3998" s="2" t="s">
        <v>7775</v>
      </c>
      <c r="C3998" s="2" t="s">
        <v>17028</v>
      </c>
    </row>
    <row r="3999" spans="1:3">
      <c r="A3999" s="2" t="s">
        <v>7776</v>
      </c>
      <c r="B3999" s="2" t="s">
        <v>7777</v>
      </c>
      <c r="C3999" s="2" t="s">
        <v>17029</v>
      </c>
    </row>
    <row r="4000" spans="1:3">
      <c r="A4000" s="2" t="s">
        <v>7778</v>
      </c>
      <c r="B4000" s="2" t="s">
        <v>7779</v>
      </c>
      <c r="C4000" s="2" t="s">
        <v>17030</v>
      </c>
    </row>
    <row r="4001" spans="1:3">
      <c r="A4001" s="2" t="s">
        <v>7780</v>
      </c>
      <c r="B4001" s="2" t="s">
        <v>7781</v>
      </c>
      <c r="C4001" s="2" t="s">
        <v>17031</v>
      </c>
    </row>
    <row r="4002" spans="1:3">
      <c r="A4002" s="2" t="s">
        <v>7782</v>
      </c>
      <c r="B4002" s="2" t="s">
        <v>7783</v>
      </c>
      <c r="C4002" s="2" t="s">
        <v>17032</v>
      </c>
    </row>
    <row r="4003" spans="1:3">
      <c r="A4003" s="2" t="s">
        <v>7784</v>
      </c>
      <c r="B4003" s="2" t="s">
        <v>7785</v>
      </c>
      <c r="C4003" s="2" t="s">
        <v>17033</v>
      </c>
    </row>
    <row r="4004" spans="1:3">
      <c r="A4004" s="2" t="s">
        <v>7786</v>
      </c>
      <c r="B4004" s="2" t="s">
        <v>7787</v>
      </c>
      <c r="C4004" s="2" t="s">
        <v>17034</v>
      </c>
    </row>
    <row r="4005" spans="1:3">
      <c r="A4005" s="2" t="s">
        <v>7788</v>
      </c>
      <c r="B4005" s="2" t="s">
        <v>7789</v>
      </c>
      <c r="C4005" s="2" t="s">
        <v>17035</v>
      </c>
    </row>
    <row r="4006" spans="1:3">
      <c r="A4006" s="2" t="s">
        <v>7790</v>
      </c>
      <c r="B4006" s="2" t="s">
        <v>7791</v>
      </c>
      <c r="C4006" s="2" t="s">
        <v>17036</v>
      </c>
    </row>
    <row r="4007" spans="1:3">
      <c r="A4007" s="2" t="s">
        <v>7792</v>
      </c>
      <c r="B4007" s="2" t="s">
        <v>7793</v>
      </c>
      <c r="C4007" s="2" t="s">
        <v>17037</v>
      </c>
    </row>
    <row r="4008" spans="1:3">
      <c r="A4008" s="2" t="s">
        <v>7794</v>
      </c>
      <c r="B4008" s="2" t="s">
        <v>2077</v>
      </c>
      <c r="C4008" s="2" t="s">
        <v>17038</v>
      </c>
    </row>
    <row r="4009" spans="1:3">
      <c r="A4009" s="2" t="s">
        <v>7795</v>
      </c>
      <c r="B4009" s="2" t="s">
        <v>7796</v>
      </c>
      <c r="C4009" s="2" t="s">
        <v>17039</v>
      </c>
    </row>
    <row r="4010" spans="1:3">
      <c r="A4010" s="2" t="s">
        <v>7797</v>
      </c>
      <c r="B4010" s="2" t="s">
        <v>7798</v>
      </c>
      <c r="C4010" s="2" t="s">
        <v>17040</v>
      </c>
    </row>
    <row r="4011" spans="1:3">
      <c r="A4011" s="2" t="s">
        <v>7799</v>
      </c>
      <c r="B4011" s="2" t="s">
        <v>7800</v>
      </c>
      <c r="C4011" s="2" t="s">
        <v>17041</v>
      </c>
    </row>
    <row r="4012" spans="1:3">
      <c r="A4012" s="2" t="s">
        <v>7801</v>
      </c>
      <c r="B4012" s="2" t="s">
        <v>7802</v>
      </c>
      <c r="C4012" s="2" t="s">
        <v>17042</v>
      </c>
    </row>
    <row r="4013" spans="1:3">
      <c r="A4013" s="2" t="s">
        <v>7803</v>
      </c>
      <c r="B4013" s="2" t="s">
        <v>7804</v>
      </c>
      <c r="C4013" s="2" t="s">
        <v>17043</v>
      </c>
    </row>
    <row r="4014" spans="1:3">
      <c r="A4014" s="2" t="s">
        <v>7805</v>
      </c>
      <c r="B4014" s="2" t="s">
        <v>7806</v>
      </c>
      <c r="C4014" s="2" t="s">
        <v>17044</v>
      </c>
    </row>
    <row r="4015" spans="1:3">
      <c r="A4015" s="2" t="s">
        <v>7807</v>
      </c>
      <c r="B4015" s="2" t="s">
        <v>7808</v>
      </c>
      <c r="C4015" s="2" t="s">
        <v>17045</v>
      </c>
    </row>
    <row r="4016" spans="1:3">
      <c r="A4016" s="2" t="s">
        <v>7809</v>
      </c>
      <c r="B4016" s="2" t="s">
        <v>7810</v>
      </c>
      <c r="C4016" s="2" t="s">
        <v>17046</v>
      </c>
    </row>
    <row r="4017" spans="1:3">
      <c r="A4017" s="2" t="s">
        <v>7811</v>
      </c>
      <c r="B4017" s="2" t="s">
        <v>7812</v>
      </c>
      <c r="C4017" s="2" t="s">
        <v>17047</v>
      </c>
    </row>
    <row r="4018" spans="1:3">
      <c r="A4018" s="2" t="s">
        <v>7813</v>
      </c>
      <c r="B4018" s="2" t="s">
        <v>7814</v>
      </c>
      <c r="C4018" s="2" t="s">
        <v>17048</v>
      </c>
    </row>
    <row r="4019" spans="1:3">
      <c r="A4019" s="2" t="s">
        <v>7815</v>
      </c>
      <c r="B4019" s="2" t="s">
        <v>7816</v>
      </c>
      <c r="C4019" s="2" t="s">
        <v>17049</v>
      </c>
    </row>
    <row r="4020" spans="1:3">
      <c r="A4020" s="2" t="s">
        <v>7817</v>
      </c>
      <c r="B4020" s="2" t="s">
        <v>3463</v>
      </c>
      <c r="C4020" s="2" t="s">
        <v>17050</v>
      </c>
    </row>
    <row r="4021" spans="1:3">
      <c r="A4021" s="2" t="s">
        <v>7818</v>
      </c>
      <c r="B4021" s="2" t="s">
        <v>7819</v>
      </c>
      <c r="C4021" s="2" t="s">
        <v>17051</v>
      </c>
    </row>
    <row r="4022" spans="1:3">
      <c r="A4022" s="2" t="s">
        <v>7820</v>
      </c>
      <c r="B4022" s="2" t="s">
        <v>3494</v>
      </c>
      <c r="C4022" s="2" t="s">
        <v>17052</v>
      </c>
    </row>
    <row r="4023" spans="1:3">
      <c r="A4023" s="2" t="s">
        <v>7821</v>
      </c>
      <c r="B4023" s="2" t="s">
        <v>7822</v>
      </c>
      <c r="C4023" s="2" t="s">
        <v>17053</v>
      </c>
    </row>
    <row r="4024" spans="1:3">
      <c r="A4024" s="2" t="s">
        <v>7823</v>
      </c>
      <c r="B4024" s="2" t="s">
        <v>7824</v>
      </c>
      <c r="C4024" s="2" t="s">
        <v>17054</v>
      </c>
    </row>
    <row r="4025" spans="1:3">
      <c r="A4025" s="2" t="s">
        <v>7825</v>
      </c>
      <c r="B4025" s="2" t="s">
        <v>7826</v>
      </c>
      <c r="C4025" s="2" t="s">
        <v>17055</v>
      </c>
    </row>
    <row r="4026" spans="1:3">
      <c r="A4026" s="2" t="s">
        <v>7827</v>
      </c>
      <c r="B4026" s="2" t="s">
        <v>7828</v>
      </c>
      <c r="C4026" s="2" t="s">
        <v>17056</v>
      </c>
    </row>
    <row r="4027" spans="1:3">
      <c r="A4027" s="2" t="s">
        <v>7829</v>
      </c>
      <c r="B4027" s="2" t="s">
        <v>7830</v>
      </c>
      <c r="C4027" s="2" t="s">
        <v>17057</v>
      </c>
    </row>
    <row r="4028" spans="1:3">
      <c r="A4028" s="2" t="s">
        <v>7831</v>
      </c>
      <c r="B4028" s="2" t="s">
        <v>7832</v>
      </c>
      <c r="C4028" s="2" t="s">
        <v>17058</v>
      </c>
    </row>
    <row r="4029" spans="1:3">
      <c r="A4029" s="2" t="s">
        <v>7833</v>
      </c>
      <c r="B4029" s="2" t="s">
        <v>7834</v>
      </c>
      <c r="C4029" s="2" t="s">
        <v>17059</v>
      </c>
    </row>
    <row r="4030" spans="1:3">
      <c r="A4030" s="2" t="s">
        <v>7835</v>
      </c>
      <c r="B4030" s="2" t="s">
        <v>7836</v>
      </c>
      <c r="C4030" s="2" t="s">
        <v>17060</v>
      </c>
    </row>
    <row r="4031" spans="1:3">
      <c r="A4031" s="2" t="s">
        <v>7837</v>
      </c>
      <c r="B4031" s="2" t="s">
        <v>7838</v>
      </c>
      <c r="C4031" s="2" t="s">
        <v>17061</v>
      </c>
    </row>
    <row r="4032" spans="1:3">
      <c r="A4032" s="2" t="s">
        <v>7839</v>
      </c>
      <c r="B4032" s="2" t="s">
        <v>7840</v>
      </c>
      <c r="C4032" s="2" t="s">
        <v>17062</v>
      </c>
    </row>
    <row r="4033" spans="1:3">
      <c r="A4033" s="2" t="s">
        <v>7841</v>
      </c>
      <c r="B4033" s="2" t="s">
        <v>7842</v>
      </c>
      <c r="C4033" s="2" t="s">
        <v>17063</v>
      </c>
    </row>
    <row r="4034" spans="1:3">
      <c r="A4034" s="2" t="s">
        <v>7843</v>
      </c>
      <c r="B4034" s="2" t="s">
        <v>7844</v>
      </c>
      <c r="C4034" s="2" t="s">
        <v>17064</v>
      </c>
    </row>
    <row r="4035" spans="1:3">
      <c r="A4035" s="2" t="s">
        <v>7845</v>
      </c>
      <c r="B4035" s="2" t="s">
        <v>7846</v>
      </c>
      <c r="C4035" s="2" t="s">
        <v>17065</v>
      </c>
    </row>
    <row r="4036" spans="1:3">
      <c r="A4036" s="2" t="s">
        <v>7847</v>
      </c>
      <c r="B4036" s="2" t="s">
        <v>7848</v>
      </c>
      <c r="C4036" s="2" t="s">
        <v>17066</v>
      </c>
    </row>
    <row r="4037" spans="1:3">
      <c r="A4037" s="2" t="s">
        <v>7849</v>
      </c>
      <c r="B4037" s="2" t="s">
        <v>1823</v>
      </c>
      <c r="C4037" s="2" t="s">
        <v>17067</v>
      </c>
    </row>
    <row r="4038" spans="1:3">
      <c r="A4038" s="2" t="s">
        <v>7850</v>
      </c>
      <c r="B4038" s="2" t="s">
        <v>7851</v>
      </c>
      <c r="C4038" s="2" t="s">
        <v>17068</v>
      </c>
    </row>
    <row r="4039" spans="1:3">
      <c r="A4039" s="2" t="s">
        <v>7852</v>
      </c>
      <c r="B4039" s="2" t="s">
        <v>7853</v>
      </c>
      <c r="C4039" s="2" t="s">
        <v>17069</v>
      </c>
    </row>
    <row r="4040" spans="1:3">
      <c r="A4040" s="2" t="s">
        <v>7854</v>
      </c>
      <c r="B4040" s="2" t="s">
        <v>7855</v>
      </c>
      <c r="C4040" s="2" t="s">
        <v>17070</v>
      </c>
    </row>
    <row r="4041" spans="1:3">
      <c r="A4041" s="2" t="s">
        <v>7856</v>
      </c>
      <c r="B4041" s="2" t="s">
        <v>7857</v>
      </c>
      <c r="C4041" s="2" t="s">
        <v>17071</v>
      </c>
    </row>
    <row r="4042" spans="1:3">
      <c r="A4042" s="2" t="s">
        <v>7858</v>
      </c>
      <c r="B4042" s="2" t="s">
        <v>7859</v>
      </c>
      <c r="C4042" s="2" t="s">
        <v>17072</v>
      </c>
    </row>
    <row r="4043" spans="1:3">
      <c r="A4043" s="2" t="s">
        <v>7860</v>
      </c>
      <c r="B4043" s="2" t="s">
        <v>7861</v>
      </c>
      <c r="C4043" s="2" t="s">
        <v>17073</v>
      </c>
    </row>
    <row r="4044" spans="1:3">
      <c r="A4044" s="2" t="s">
        <v>7862</v>
      </c>
      <c r="B4044" s="2" t="s">
        <v>7863</v>
      </c>
      <c r="C4044" s="2" t="s">
        <v>17074</v>
      </c>
    </row>
    <row r="4045" spans="1:3">
      <c r="A4045" s="2" t="s">
        <v>7864</v>
      </c>
      <c r="B4045" s="2" t="s">
        <v>7865</v>
      </c>
      <c r="C4045" s="2" t="s">
        <v>17075</v>
      </c>
    </row>
    <row r="4046" spans="1:3">
      <c r="A4046" s="2" t="s">
        <v>7866</v>
      </c>
      <c r="B4046" s="2" t="s">
        <v>7867</v>
      </c>
      <c r="C4046" s="2" t="s">
        <v>17076</v>
      </c>
    </row>
    <row r="4047" spans="1:3">
      <c r="A4047" s="2" t="s">
        <v>7868</v>
      </c>
      <c r="B4047" s="2" t="s">
        <v>7869</v>
      </c>
      <c r="C4047" s="2" t="s">
        <v>17077</v>
      </c>
    </row>
    <row r="4048" spans="1:3">
      <c r="A4048" s="2" t="s">
        <v>7870</v>
      </c>
      <c r="B4048" s="2" t="s">
        <v>7871</v>
      </c>
      <c r="C4048" s="2" t="s">
        <v>17078</v>
      </c>
    </row>
    <row r="4049" spans="1:3">
      <c r="A4049" s="2" t="s">
        <v>7872</v>
      </c>
      <c r="B4049" s="2" t="s">
        <v>7873</v>
      </c>
      <c r="C4049" s="2" t="s">
        <v>17079</v>
      </c>
    </row>
    <row r="4050" spans="1:3">
      <c r="A4050" s="2" t="s">
        <v>7874</v>
      </c>
      <c r="B4050" s="2" t="s">
        <v>7875</v>
      </c>
      <c r="C4050" s="2" t="s">
        <v>17080</v>
      </c>
    </row>
    <row r="4051" spans="1:3">
      <c r="A4051" s="2" t="s">
        <v>7874</v>
      </c>
      <c r="B4051" s="2" t="s">
        <v>7875</v>
      </c>
      <c r="C4051" s="2" t="s">
        <v>17080</v>
      </c>
    </row>
    <row r="4052" spans="1:3">
      <c r="A4052" s="2" t="s">
        <v>7876</v>
      </c>
      <c r="B4052" s="2" t="s">
        <v>7877</v>
      </c>
      <c r="C4052" s="2" t="s">
        <v>17081</v>
      </c>
    </row>
    <row r="4053" spans="1:3">
      <c r="A4053" s="2" t="s">
        <v>7876</v>
      </c>
      <c r="B4053" s="2" t="s">
        <v>7877</v>
      </c>
      <c r="C4053" s="2" t="s">
        <v>17081</v>
      </c>
    </row>
    <row r="4054" spans="1:3">
      <c r="A4054" s="2" t="s">
        <v>7878</v>
      </c>
      <c r="B4054" s="2" t="s">
        <v>7879</v>
      </c>
      <c r="C4054" s="2" t="s">
        <v>17082</v>
      </c>
    </row>
    <row r="4055" spans="1:3">
      <c r="A4055" s="2" t="s">
        <v>7878</v>
      </c>
      <c r="B4055" s="2" t="s">
        <v>7879</v>
      </c>
      <c r="C4055" s="2" t="s">
        <v>17082</v>
      </c>
    </row>
    <row r="4056" spans="1:3">
      <c r="A4056" s="2" t="s">
        <v>7880</v>
      </c>
      <c r="B4056" s="2" t="s">
        <v>7881</v>
      </c>
      <c r="C4056" s="2" t="s">
        <v>17083</v>
      </c>
    </row>
    <row r="4057" spans="1:3">
      <c r="A4057" s="2" t="s">
        <v>7880</v>
      </c>
      <c r="B4057" s="2" t="s">
        <v>7881</v>
      </c>
      <c r="C4057" s="2" t="s">
        <v>17083</v>
      </c>
    </row>
    <row r="4058" spans="1:3">
      <c r="A4058" s="2" t="s">
        <v>11946</v>
      </c>
      <c r="B4058" s="2" t="s">
        <v>11947</v>
      </c>
      <c r="C4058" s="2" t="s">
        <v>17084</v>
      </c>
    </row>
    <row r="4059" spans="1:3">
      <c r="A4059" s="2" t="s">
        <v>11946</v>
      </c>
      <c r="B4059" s="2" t="s">
        <v>11947</v>
      </c>
      <c r="C4059" s="2" t="s">
        <v>17084</v>
      </c>
    </row>
    <row r="4060" spans="1:3">
      <c r="A4060" s="2" t="s">
        <v>11948</v>
      </c>
      <c r="B4060" s="2" t="s">
        <v>11949</v>
      </c>
      <c r="C4060" s="2" t="s">
        <v>17085</v>
      </c>
    </row>
    <row r="4061" spans="1:3">
      <c r="A4061" s="2" t="s">
        <v>11948</v>
      </c>
      <c r="B4061" s="2" t="s">
        <v>11949</v>
      </c>
      <c r="C4061" s="2" t="s">
        <v>17085</v>
      </c>
    </row>
    <row r="4062" spans="1:3">
      <c r="A4062" s="2" t="s">
        <v>11950</v>
      </c>
      <c r="B4062" s="2" t="s">
        <v>11951</v>
      </c>
      <c r="C4062" s="2" t="s">
        <v>17086</v>
      </c>
    </row>
    <row r="4063" spans="1:3">
      <c r="A4063" s="2" t="s">
        <v>11950</v>
      </c>
      <c r="B4063" s="2" t="s">
        <v>11951</v>
      </c>
      <c r="C4063" s="2" t="s">
        <v>17086</v>
      </c>
    </row>
    <row r="4064" spans="1:3">
      <c r="A4064" s="2" t="s">
        <v>11952</v>
      </c>
      <c r="B4064" s="2" t="s">
        <v>11953</v>
      </c>
      <c r="C4064" s="2" t="s">
        <v>17087</v>
      </c>
    </row>
    <row r="4065" spans="1:3">
      <c r="A4065" s="2" t="s">
        <v>11952</v>
      </c>
      <c r="B4065" s="2" t="s">
        <v>11953</v>
      </c>
      <c r="C4065" s="2" t="s">
        <v>17087</v>
      </c>
    </row>
    <row r="4066" spans="1:3">
      <c r="A4066" s="2" t="s">
        <v>11954</v>
      </c>
      <c r="B4066" s="2" t="s">
        <v>11955</v>
      </c>
      <c r="C4066" s="2" t="s">
        <v>17088</v>
      </c>
    </row>
    <row r="4067" spans="1:3">
      <c r="A4067" s="2" t="s">
        <v>11954</v>
      </c>
      <c r="B4067" s="2" t="s">
        <v>11955</v>
      </c>
      <c r="C4067" s="2" t="s">
        <v>17088</v>
      </c>
    </row>
    <row r="4068" spans="1:3">
      <c r="A4068" s="2" t="s">
        <v>7882</v>
      </c>
      <c r="B4068" s="2" t="s">
        <v>7883</v>
      </c>
      <c r="C4068" s="2" t="s">
        <v>17089</v>
      </c>
    </row>
    <row r="4069" spans="1:3">
      <c r="A4069" s="2" t="s">
        <v>7882</v>
      </c>
      <c r="B4069" s="2" t="s">
        <v>7883</v>
      </c>
      <c r="C4069" s="2" t="s">
        <v>17089</v>
      </c>
    </row>
    <row r="4070" spans="1:3">
      <c r="A4070" s="2" t="s">
        <v>7882</v>
      </c>
      <c r="B4070" s="2" t="s">
        <v>17090</v>
      </c>
      <c r="C4070" s="2" t="s">
        <v>17091</v>
      </c>
    </row>
    <row r="4071" spans="1:3">
      <c r="A4071" s="2" t="s">
        <v>11956</v>
      </c>
      <c r="B4071" s="2" t="s">
        <v>17092</v>
      </c>
      <c r="C4071" s="2" t="s">
        <v>17093</v>
      </c>
    </row>
    <row r="4072" spans="1:3">
      <c r="A4072" s="2" t="s">
        <v>11956</v>
      </c>
      <c r="B4072" s="2" t="s">
        <v>11957</v>
      </c>
      <c r="C4072" s="2" t="s">
        <v>17094</v>
      </c>
    </row>
    <row r="4073" spans="1:3">
      <c r="A4073" s="2" t="s">
        <v>11956</v>
      </c>
      <c r="B4073" s="2" t="s">
        <v>11957</v>
      </c>
      <c r="C4073" s="2" t="s">
        <v>17094</v>
      </c>
    </row>
    <row r="4074" spans="1:3">
      <c r="A4074" s="2" t="s">
        <v>11956</v>
      </c>
      <c r="B4074" s="2" t="s">
        <v>17095</v>
      </c>
      <c r="C4074" s="2" t="s">
        <v>17096</v>
      </c>
    </row>
    <row r="4075" spans="1:3">
      <c r="A4075" s="2" t="s">
        <v>7884</v>
      </c>
      <c r="B4075" s="2" t="s">
        <v>7885</v>
      </c>
      <c r="C4075" s="2" t="s">
        <v>17097</v>
      </c>
    </row>
    <row r="4076" spans="1:3">
      <c r="A4076" s="2" t="s">
        <v>7884</v>
      </c>
      <c r="B4076" s="2" t="s">
        <v>7885</v>
      </c>
      <c r="C4076" s="2" t="s">
        <v>17097</v>
      </c>
    </row>
    <row r="4077" spans="1:3">
      <c r="A4077" s="2" t="s">
        <v>7886</v>
      </c>
      <c r="B4077" s="2" t="s">
        <v>7887</v>
      </c>
      <c r="C4077" s="2" t="s">
        <v>17098</v>
      </c>
    </row>
    <row r="4078" spans="1:3">
      <c r="A4078" s="2" t="s">
        <v>7886</v>
      </c>
      <c r="B4078" s="2" t="s">
        <v>7887</v>
      </c>
      <c r="C4078" s="2" t="s">
        <v>17098</v>
      </c>
    </row>
    <row r="4079" spans="1:3">
      <c r="A4079" s="2" t="s">
        <v>7892</v>
      </c>
      <c r="B4079" s="2" t="s">
        <v>17099</v>
      </c>
      <c r="C4079" s="2" t="s">
        <v>17100</v>
      </c>
    </row>
    <row r="4080" spans="1:3">
      <c r="A4080" s="2" t="s">
        <v>7892</v>
      </c>
      <c r="B4080" s="2" t="s">
        <v>17101</v>
      </c>
      <c r="C4080" s="2" t="s">
        <v>17102</v>
      </c>
    </row>
    <row r="4081" spans="1:3">
      <c r="A4081" s="2" t="s">
        <v>7893</v>
      </c>
      <c r="B4081" s="2" t="s">
        <v>17103</v>
      </c>
      <c r="C4081" s="2" t="s">
        <v>17104</v>
      </c>
    </row>
    <row r="4082" spans="1:3">
      <c r="A4082" s="2" t="s">
        <v>7893</v>
      </c>
      <c r="B4082" s="2" t="s">
        <v>17103</v>
      </c>
      <c r="C4082" s="2" t="s">
        <v>17104</v>
      </c>
    </row>
    <row r="4083" spans="1:3">
      <c r="A4083" s="2" t="s">
        <v>7894</v>
      </c>
      <c r="B4083" s="2" t="s">
        <v>7888</v>
      </c>
      <c r="C4083" s="2" t="s">
        <v>17105</v>
      </c>
    </row>
    <row r="4084" spans="1:3">
      <c r="A4084" s="2" t="s">
        <v>7894</v>
      </c>
      <c r="B4084" s="2" t="s">
        <v>17106</v>
      </c>
      <c r="C4084" s="2" t="s">
        <v>17107</v>
      </c>
    </row>
    <row r="4085" spans="1:3">
      <c r="A4085" s="2" t="s">
        <v>7895</v>
      </c>
      <c r="B4085" s="2" t="s">
        <v>7890</v>
      </c>
      <c r="C4085" s="2" t="s">
        <v>17108</v>
      </c>
    </row>
    <row r="4086" spans="1:3">
      <c r="A4086" s="2" t="s">
        <v>7895</v>
      </c>
      <c r="B4086" s="2" t="s">
        <v>17109</v>
      </c>
      <c r="C4086" s="2" t="s">
        <v>17110</v>
      </c>
    </row>
    <row r="4087" spans="1:3">
      <c r="A4087" s="2" t="s">
        <v>7896</v>
      </c>
      <c r="B4087" s="2" t="s">
        <v>7891</v>
      </c>
      <c r="C4087" s="2" t="s">
        <v>17111</v>
      </c>
    </row>
    <row r="4088" spans="1:3">
      <c r="A4088" s="2" t="s">
        <v>7896</v>
      </c>
      <c r="B4088" s="2" t="s">
        <v>17112</v>
      </c>
      <c r="C4088" s="2" t="s">
        <v>17113</v>
      </c>
    </row>
    <row r="4089" spans="1:3">
      <c r="A4089" s="2" t="s">
        <v>7897</v>
      </c>
      <c r="B4089" s="2" t="s">
        <v>7889</v>
      </c>
      <c r="C4089" s="2" t="s">
        <v>17114</v>
      </c>
    </row>
    <row r="4090" spans="1:3">
      <c r="A4090" s="2" t="s">
        <v>7897</v>
      </c>
      <c r="B4090" s="2" t="s">
        <v>17115</v>
      </c>
      <c r="C4090" s="2" t="s">
        <v>17116</v>
      </c>
    </row>
    <row r="4091" spans="1:3">
      <c r="A4091" s="2" t="s">
        <v>7898</v>
      </c>
      <c r="B4091" s="2" t="s">
        <v>17117</v>
      </c>
      <c r="C4091" s="2" t="s">
        <v>17118</v>
      </c>
    </row>
    <row r="4092" spans="1:3">
      <c r="A4092" s="2" t="s">
        <v>7898</v>
      </c>
      <c r="B4092" s="2" t="s">
        <v>17119</v>
      </c>
      <c r="C4092" s="2" t="s">
        <v>17120</v>
      </c>
    </row>
    <row r="4093" spans="1:3">
      <c r="A4093" s="2" t="s">
        <v>7899</v>
      </c>
      <c r="B4093" s="2" t="s">
        <v>7900</v>
      </c>
      <c r="C4093" s="2" t="s">
        <v>17121</v>
      </c>
    </row>
    <row r="4094" spans="1:3">
      <c r="A4094" s="2" t="s">
        <v>7899</v>
      </c>
      <c r="B4094" s="2" t="s">
        <v>7900</v>
      </c>
      <c r="C4094" s="2" t="s">
        <v>17121</v>
      </c>
    </row>
    <row r="4095" spans="1:3">
      <c r="A4095" s="2" t="s">
        <v>7901</v>
      </c>
      <c r="B4095" s="2" t="s">
        <v>7902</v>
      </c>
      <c r="C4095" s="2" t="s">
        <v>17122</v>
      </c>
    </row>
    <row r="4096" spans="1:3">
      <c r="A4096" s="2" t="s">
        <v>7901</v>
      </c>
      <c r="B4096" s="2" t="s">
        <v>7902</v>
      </c>
      <c r="C4096" s="2" t="s">
        <v>17122</v>
      </c>
    </row>
    <row r="4097" spans="1:3">
      <c r="A4097" s="2" t="s">
        <v>7903</v>
      </c>
      <c r="B4097" s="2" t="s">
        <v>7904</v>
      </c>
      <c r="C4097" s="2" t="s">
        <v>17123</v>
      </c>
    </row>
    <row r="4098" spans="1:3">
      <c r="A4098" s="2" t="s">
        <v>7903</v>
      </c>
      <c r="B4098" s="2" t="s">
        <v>7904</v>
      </c>
      <c r="C4098" s="2" t="s">
        <v>17123</v>
      </c>
    </row>
    <row r="4099" spans="1:3">
      <c r="A4099" s="2" t="s">
        <v>7905</v>
      </c>
      <c r="B4099" s="2" t="s">
        <v>7906</v>
      </c>
      <c r="C4099" s="2" t="s">
        <v>17124</v>
      </c>
    </row>
    <row r="4100" spans="1:3">
      <c r="A4100" s="2" t="s">
        <v>7905</v>
      </c>
      <c r="B4100" s="2" t="s">
        <v>7906</v>
      </c>
      <c r="C4100" s="2" t="s">
        <v>17124</v>
      </c>
    </row>
    <row r="4101" spans="1:3">
      <c r="A4101" s="2" t="s">
        <v>7907</v>
      </c>
      <c r="B4101" s="2" t="s">
        <v>7908</v>
      </c>
      <c r="C4101" s="2" t="s">
        <v>17125</v>
      </c>
    </row>
    <row r="4102" spans="1:3">
      <c r="A4102" s="2" t="s">
        <v>7907</v>
      </c>
      <c r="B4102" s="2" t="s">
        <v>7908</v>
      </c>
      <c r="C4102" s="2" t="s">
        <v>17125</v>
      </c>
    </row>
    <row r="4103" spans="1:3">
      <c r="A4103" s="2" t="s">
        <v>7909</v>
      </c>
      <c r="B4103" s="2" t="s">
        <v>7910</v>
      </c>
      <c r="C4103" s="2" t="s">
        <v>17126</v>
      </c>
    </row>
    <row r="4104" spans="1:3">
      <c r="A4104" s="2" t="s">
        <v>7909</v>
      </c>
      <c r="B4104" s="2" t="s">
        <v>7910</v>
      </c>
      <c r="C4104" s="2" t="s">
        <v>17126</v>
      </c>
    </row>
    <row r="4105" spans="1:3">
      <c r="A4105" s="2" t="s">
        <v>7911</v>
      </c>
      <c r="B4105" s="2" t="s">
        <v>7912</v>
      </c>
      <c r="C4105" s="2" t="s">
        <v>17127</v>
      </c>
    </row>
    <row r="4106" spans="1:3">
      <c r="A4106" s="2" t="s">
        <v>7911</v>
      </c>
      <c r="B4106" s="2" t="s">
        <v>7912</v>
      </c>
      <c r="C4106" s="2" t="s">
        <v>17127</v>
      </c>
    </row>
    <row r="4107" spans="1:3">
      <c r="A4107" s="2" t="s">
        <v>7913</v>
      </c>
      <c r="B4107" s="2" t="s">
        <v>7914</v>
      </c>
      <c r="C4107" s="2" t="s">
        <v>17128</v>
      </c>
    </row>
    <row r="4108" spans="1:3">
      <c r="A4108" s="2" t="s">
        <v>7913</v>
      </c>
      <c r="B4108" s="2" t="s">
        <v>7914</v>
      </c>
      <c r="C4108" s="2" t="s">
        <v>17128</v>
      </c>
    </row>
    <row r="4109" spans="1:3">
      <c r="A4109" s="2" t="s">
        <v>7915</v>
      </c>
      <c r="B4109" s="2" t="s">
        <v>7916</v>
      </c>
      <c r="C4109" s="2" t="s">
        <v>17129</v>
      </c>
    </row>
    <row r="4110" spans="1:3">
      <c r="A4110" s="2" t="s">
        <v>7915</v>
      </c>
      <c r="B4110" s="2" t="s">
        <v>7916</v>
      </c>
      <c r="C4110" s="2" t="s">
        <v>17129</v>
      </c>
    </row>
    <row r="4111" spans="1:3">
      <c r="A4111" s="2" t="s">
        <v>7917</v>
      </c>
      <c r="B4111" s="2" t="s">
        <v>7918</v>
      </c>
      <c r="C4111" s="2" t="s">
        <v>17130</v>
      </c>
    </row>
    <row r="4112" spans="1:3">
      <c r="A4112" s="2" t="s">
        <v>7917</v>
      </c>
      <c r="B4112" s="2" t="s">
        <v>7918</v>
      </c>
      <c r="C4112" s="2" t="s">
        <v>17130</v>
      </c>
    </row>
    <row r="4113" spans="1:3">
      <c r="A4113" s="2" t="s">
        <v>7919</v>
      </c>
      <c r="B4113" s="2" t="s">
        <v>7920</v>
      </c>
      <c r="C4113" s="2" t="s">
        <v>17131</v>
      </c>
    </row>
    <row r="4114" spans="1:3">
      <c r="A4114" s="2" t="s">
        <v>7919</v>
      </c>
      <c r="B4114" s="2" t="s">
        <v>7920</v>
      </c>
      <c r="C4114" s="2" t="s">
        <v>17131</v>
      </c>
    </row>
    <row r="4115" spans="1:3">
      <c r="A4115" s="2" t="s">
        <v>7921</v>
      </c>
      <c r="B4115" s="2" t="s">
        <v>7922</v>
      </c>
      <c r="C4115" s="2" t="s">
        <v>17132</v>
      </c>
    </row>
    <row r="4116" spans="1:3">
      <c r="A4116" s="2" t="s">
        <v>7921</v>
      </c>
      <c r="B4116" s="2" t="s">
        <v>7922</v>
      </c>
      <c r="C4116" s="2" t="s">
        <v>17132</v>
      </c>
    </row>
    <row r="4117" spans="1:3">
      <c r="A4117" s="2" t="s">
        <v>7923</v>
      </c>
      <c r="B4117" s="2" t="s">
        <v>7924</v>
      </c>
      <c r="C4117" s="2" t="s">
        <v>17133</v>
      </c>
    </row>
    <row r="4118" spans="1:3">
      <c r="A4118" s="2" t="s">
        <v>7923</v>
      </c>
      <c r="B4118" s="2" t="s">
        <v>7924</v>
      </c>
      <c r="C4118" s="2" t="s">
        <v>17133</v>
      </c>
    </row>
    <row r="4119" spans="1:3">
      <c r="A4119" s="2" t="s">
        <v>7925</v>
      </c>
      <c r="B4119" s="2" t="s">
        <v>7926</v>
      </c>
      <c r="C4119" s="2" t="s">
        <v>17134</v>
      </c>
    </row>
    <row r="4120" spans="1:3">
      <c r="A4120" s="2" t="s">
        <v>7925</v>
      </c>
      <c r="B4120" s="2" t="s">
        <v>7926</v>
      </c>
      <c r="C4120" s="2" t="s">
        <v>17134</v>
      </c>
    </row>
    <row r="4121" spans="1:3">
      <c r="A4121" s="2" t="s">
        <v>7927</v>
      </c>
      <c r="B4121" s="2" t="s">
        <v>7928</v>
      </c>
      <c r="C4121" s="2" t="s">
        <v>17135</v>
      </c>
    </row>
    <row r="4122" spans="1:3">
      <c r="A4122" s="2" t="s">
        <v>7927</v>
      </c>
      <c r="B4122" s="2" t="s">
        <v>17136</v>
      </c>
      <c r="C4122" s="2" t="s">
        <v>17137</v>
      </c>
    </row>
    <row r="4123" spans="1:3">
      <c r="A4123" s="2" t="s">
        <v>7929</v>
      </c>
      <c r="B4123" s="2" t="s">
        <v>7930</v>
      </c>
      <c r="C4123" s="2" t="s">
        <v>17138</v>
      </c>
    </row>
    <row r="4124" spans="1:3">
      <c r="A4124" s="2" t="s">
        <v>7929</v>
      </c>
      <c r="B4124" s="2" t="s">
        <v>17139</v>
      </c>
      <c r="C4124" s="2" t="s">
        <v>17140</v>
      </c>
    </row>
    <row r="4125" spans="1:3">
      <c r="A4125" s="2" t="s">
        <v>7931</v>
      </c>
      <c r="B4125" s="2" t="s">
        <v>7932</v>
      </c>
      <c r="C4125" s="2" t="s">
        <v>17141</v>
      </c>
    </row>
    <row r="4126" spans="1:3">
      <c r="A4126" s="2" t="s">
        <v>7931</v>
      </c>
      <c r="B4126" s="2" t="s">
        <v>7933</v>
      </c>
      <c r="C4126" s="2" t="s">
        <v>17142</v>
      </c>
    </row>
    <row r="4127" spans="1:3">
      <c r="A4127" s="2" t="s">
        <v>7934</v>
      </c>
      <c r="B4127" s="2" t="s">
        <v>7935</v>
      </c>
      <c r="C4127" s="2" t="s">
        <v>17143</v>
      </c>
    </row>
    <row r="4128" spans="1:3">
      <c r="A4128" s="2" t="s">
        <v>7934</v>
      </c>
      <c r="B4128" s="2" t="s">
        <v>17144</v>
      </c>
      <c r="C4128" s="2" t="s">
        <v>17145</v>
      </c>
    </row>
    <row r="4129" spans="1:3">
      <c r="A4129" s="2" t="s">
        <v>7936</v>
      </c>
      <c r="B4129" s="2" t="s">
        <v>7937</v>
      </c>
      <c r="C4129" s="2" t="s">
        <v>17146</v>
      </c>
    </row>
    <row r="4130" spans="1:3">
      <c r="A4130" s="2" t="s">
        <v>7936</v>
      </c>
      <c r="B4130" s="2" t="s">
        <v>17147</v>
      </c>
      <c r="C4130" s="2" t="s">
        <v>17148</v>
      </c>
    </row>
    <row r="4131" spans="1:3">
      <c r="A4131" s="2" t="s">
        <v>7938</v>
      </c>
      <c r="B4131" s="2" t="s">
        <v>7939</v>
      </c>
      <c r="C4131" s="2" t="s">
        <v>17149</v>
      </c>
    </row>
    <row r="4132" spans="1:3">
      <c r="A4132" s="2" t="s">
        <v>7940</v>
      </c>
      <c r="B4132" s="2" t="s">
        <v>17150</v>
      </c>
      <c r="C4132" s="2" t="s">
        <v>17151</v>
      </c>
    </row>
    <row r="4133" spans="1:3">
      <c r="A4133" s="2" t="s">
        <v>7940</v>
      </c>
      <c r="B4133" s="2" t="s">
        <v>17152</v>
      </c>
      <c r="C4133" s="2" t="s">
        <v>17153</v>
      </c>
    </row>
    <row r="4134" spans="1:3">
      <c r="A4134" s="2" t="s">
        <v>7941</v>
      </c>
      <c r="B4134" s="2" t="s">
        <v>7942</v>
      </c>
      <c r="C4134" s="2" t="s">
        <v>17154</v>
      </c>
    </row>
    <row r="4135" spans="1:3">
      <c r="A4135" s="2" t="s">
        <v>7941</v>
      </c>
      <c r="B4135" s="2" t="s">
        <v>7943</v>
      </c>
      <c r="C4135" s="2" t="s">
        <v>17155</v>
      </c>
    </row>
    <row r="4136" spans="1:3">
      <c r="A4136" s="2" t="s">
        <v>7944</v>
      </c>
      <c r="B4136" s="2" t="s">
        <v>7945</v>
      </c>
      <c r="C4136" s="2" t="s">
        <v>17156</v>
      </c>
    </row>
    <row r="4137" spans="1:3">
      <c r="A4137" s="2" t="s">
        <v>7944</v>
      </c>
      <c r="B4137" s="2" t="s">
        <v>17157</v>
      </c>
      <c r="C4137" s="2" t="s">
        <v>17158</v>
      </c>
    </row>
    <row r="4138" spans="1:3">
      <c r="A4138" s="2" t="s">
        <v>7946</v>
      </c>
      <c r="B4138" s="2" t="s">
        <v>7947</v>
      </c>
      <c r="C4138" s="2" t="s">
        <v>17159</v>
      </c>
    </row>
    <row r="4139" spans="1:3">
      <c r="A4139" s="2" t="s">
        <v>7946</v>
      </c>
      <c r="B4139" s="2" t="s">
        <v>7948</v>
      </c>
      <c r="C4139" s="2" t="s">
        <v>17160</v>
      </c>
    </row>
    <row r="4140" spans="1:3">
      <c r="A4140" s="2" t="s">
        <v>7949</v>
      </c>
      <c r="B4140" s="2" t="s">
        <v>7950</v>
      </c>
      <c r="C4140" s="2" t="s">
        <v>17161</v>
      </c>
    </row>
    <row r="4141" spans="1:3">
      <c r="A4141" s="2" t="s">
        <v>7949</v>
      </c>
      <c r="B4141" s="2" t="s">
        <v>17162</v>
      </c>
      <c r="C4141" s="2" t="s">
        <v>17163</v>
      </c>
    </row>
    <row r="4142" spans="1:3">
      <c r="A4142" s="2" t="s">
        <v>7951</v>
      </c>
      <c r="B4142" s="2" t="s">
        <v>7952</v>
      </c>
      <c r="C4142" s="2" t="s">
        <v>17164</v>
      </c>
    </row>
    <row r="4143" spans="1:3">
      <c r="A4143" s="2" t="s">
        <v>7951</v>
      </c>
      <c r="B4143" s="2" t="s">
        <v>17165</v>
      </c>
      <c r="C4143" s="2" t="s">
        <v>17166</v>
      </c>
    </row>
    <row r="4144" spans="1:3">
      <c r="A4144" s="2" t="s">
        <v>7953</v>
      </c>
      <c r="B4144" s="2" t="s">
        <v>7954</v>
      </c>
      <c r="C4144" s="2" t="s">
        <v>17167</v>
      </c>
    </row>
    <row r="4145" spans="1:3">
      <c r="A4145" s="2" t="s">
        <v>7953</v>
      </c>
      <c r="B4145" s="2" t="s">
        <v>7954</v>
      </c>
      <c r="C4145" s="2" t="s">
        <v>17167</v>
      </c>
    </row>
    <row r="4146" spans="1:3">
      <c r="A4146" s="2" t="s">
        <v>7955</v>
      </c>
      <c r="B4146" s="2" t="s">
        <v>17168</v>
      </c>
      <c r="C4146" s="2" t="s">
        <v>17169</v>
      </c>
    </row>
    <row r="4147" spans="1:3">
      <c r="A4147" s="2" t="s">
        <v>7955</v>
      </c>
      <c r="B4147" s="2" t="s">
        <v>17170</v>
      </c>
      <c r="C4147" s="2" t="s">
        <v>17171</v>
      </c>
    </row>
    <row r="4148" spans="1:3">
      <c r="A4148" s="2" t="s">
        <v>7956</v>
      </c>
      <c r="B4148" s="2" t="s">
        <v>7957</v>
      </c>
      <c r="C4148" s="2" t="s">
        <v>17172</v>
      </c>
    </row>
    <row r="4149" spans="1:3">
      <c r="A4149" s="2" t="s">
        <v>7956</v>
      </c>
      <c r="B4149" s="2" t="s">
        <v>7957</v>
      </c>
      <c r="C4149" s="2" t="s">
        <v>17172</v>
      </c>
    </row>
    <row r="4150" spans="1:3">
      <c r="A4150" s="2" t="s">
        <v>7958</v>
      </c>
      <c r="B4150" s="2" t="s">
        <v>7959</v>
      </c>
      <c r="C4150" s="2" t="s">
        <v>17173</v>
      </c>
    </row>
    <row r="4151" spans="1:3">
      <c r="A4151" s="2" t="s">
        <v>7958</v>
      </c>
      <c r="B4151" s="2" t="s">
        <v>17174</v>
      </c>
      <c r="C4151" s="2" t="s">
        <v>17175</v>
      </c>
    </row>
    <row r="4152" spans="1:3">
      <c r="A4152" s="2" t="s">
        <v>7960</v>
      </c>
      <c r="B4152" s="2" t="s">
        <v>7961</v>
      </c>
      <c r="C4152" s="2" t="s">
        <v>17176</v>
      </c>
    </row>
    <row r="4153" spans="1:3">
      <c r="A4153" s="2" t="s">
        <v>7960</v>
      </c>
      <c r="B4153" s="2" t="s">
        <v>7962</v>
      </c>
      <c r="C4153" s="2" t="s">
        <v>17177</v>
      </c>
    </row>
    <row r="4154" spans="1:3">
      <c r="A4154" s="2" t="s">
        <v>7963</v>
      </c>
      <c r="B4154" s="2" t="s">
        <v>7964</v>
      </c>
      <c r="C4154" s="2" t="s">
        <v>17178</v>
      </c>
    </row>
    <row r="4155" spans="1:3">
      <c r="A4155" s="2" t="s">
        <v>7965</v>
      </c>
      <c r="B4155" s="2" t="s">
        <v>7966</v>
      </c>
      <c r="C4155" s="2" t="s">
        <v>17179</v>
      </c>
    </row>
    <row r="4156" spans="1:3">
      <c r="A4156" s="2" t="s">
        <v>7967</v>
      </c>
      <c r="B4156" s="2" t="s">
        <v>7968</v>
      </c>
      <c r="C4156" s="2" t="s">
        <v>17180</v>
      </c>
    </row>
    <row r="4157" spans="1:3">
      <c r="A4157" s="2" t="s">
        <v>7969</v>
      </c>
      <c r="B4157" s="2" t="s">
        <v>7970</v>
      </c>
      <c r="C4157" s="2" t="s">
        <v>17181</v>
      </c>
    </row>
    <row r="4158" spans="1:3">
      <c r="A4158" s="2" t="s">
        <v>7971</v>
      </c>
      <c r="B4158" s="2" t="s">
        <v>7972</v>
      </c>
      <c r="C4158" s="2" t="s">
        <v>17182</v>
      </c>
    </row>
    <row r="4159" spans="1:3">
      <c r="A4159" s="2" t="s">
        <v>7973</v>
      </c>
      <c r="B4159" s="2" t="s">
        <v>7974</v>
      </c>
      <c r="C4159" s="2" t="s">
        <v>17183</v>
      </c>
    </row>
    <row r="4160" spans="1:3">
      <c r="A4160" s="2" t="s">
        <v>7975</v>
      </c>
      <c r="B4160" s="2" t="s">
        <v>7976</v>
      </c>
      <c r="C4160" s="2" t="s">
        <v>17184</v>
      </c>
    </row>
    <row r="4161" spans="1:3">
      <c r="A4161" s="2" t="s">
        <v>7977</v>
      </c>
      <c r="B4161" s="2" t="s">
        <v>7978</v>
      </c>
      <c r="C4161" s="2" t="s">
        <v>17185</v>
      </c>
    </row>
    <row r="4162" spans="1:3">
      <c r="A4162" s="2" t="s">
        <v>7979</v>
      </c>
      <c r="B4162" s="2" t="s">
        <v>7980</v>
      </c>
      <c r="C4162" s="2" t="s">
        <v>17186</v>
      </c>
    </row>
    <row r="4163" spans="1:3">
      <c r="A4163" s="2" t="s">
        <v>7981</v>
      </c>
      <c r="B4163" s="2" t="s">
        <v>7982</v>
      </c>
      <c r="C4163" s="2" t="s">
        <v>17187</v>
      </c>
    </row>
    <row r="4164" spans="1:3">
      <c r="A4164" s="2" t="s">
        <v>7983</v>
      </c>
      <c r="B4164" s="2" t="s">
        <v>7984</v>
      </c>
      <c r="C4164" s="2" t="s">
        <v>17188</v>
      </c>
    </row>
    <row r="4165" spans="1:3">
      <c r="A4165" s="2" t="s">
        <v>7985</v>
      </c>
      <c r="B4165" s="2" t="s">
        <v>7986</v>
      </c>
      <c r="C4165" s="2" t="s">
        <v>17189</v>
      </c>
    </row>
    <row r="4166" spans="1:3">
      <c r="A4166" s="2" t="s">
        <v>7987</v>
      </c>
      <c r="B4166" s="2" t="s">
        <v>7988</v>
      </c>
      <c r="C4166" s="2" t="s">
        <v>17190</v>
      </c>
    </row>
    <row r="4167" spans="1:3">
      <c r="A4167" s="2" t="s">
        <v>7989</v>
      </c>
      <c r="B4167" s="2" t="s">
        <v>17191</v>
      </c>
      <c r="C4167" s="2" t="s">
        <v>17192</v>
      </c>
    </row>
    <row r="4168" spans="1:3">
      <c r="A4168" s="2" t="s">
        <v>17193</v>
      </c>
      <c r="B4168" s="2" t="s">
        <v>17194</v>
      </c>
      <c r="C4168" s="2" t="s">
        <v>17195</v>
      </c>
    </row>
    <row r="4169" spans="1:3">
      <c r="A4169" s="2" t="s">
        <v>7990</v>
      </c>
      <c r="B4169" s="2" t="s">
        <v>7991</v>
      </c>
      <c r="C4169" s="2" t="s">
        <v>17196</v>
      </c>
    </row>
    <row r="4170" spans="1:3">
      <c r="A4170" s="2" t="s">
        <v>7992</v>
      </c>
      <c r="B4170" s="2" t="s">
        <v>7993</v>
      </c>
      <c r="C4170" s="2" t="s">
        <v>17197</v>
      </c>
    </row>
    <row r="4171" spans="1:3">
      <c r="A4171" s="2" t="s">
        <v>7994</v>
      </c>
      <c r="B4171" s="2" t="s">
        <v>7995</v>
      </c>
      <c r="C4171" s="2" t="s">
        <v>17198</v>
      </c>
    </row>
    <row r="4172" spans="1:3">
      <c r="A4172" s="2" t="s">
        <v>7996</v>
      </c>
      <c r="B4172" s="2" t="s">
        <v>4686</v>
      </c>
      <c r="C4172" s="2" t="s">
        <v>17199</v>
      </c>
    </row>
    <row r="4173" spans="1:3">
      <c r="A4173" s="2" t="s">
        <v>7997</v>
      </c>
      <c r="B4173" s="2" t="s">
        <v>7998</v>
      </c>
      <c r="C4173" s="2" t="s">
        <v>17200</v>
      </c>
    </row>
    <row r="4174" spans="1:3">
      <c r="A4174" s="2" t="s">
        <v>7999</v>
      </c>
      <c r="B4174" s="2" t="s">
        <v>8000</v>
      </c>
      <c r="C4174" s="2" t="s">
        <v>17201</v>
      </c>
    </row>
    <row r="4175" spans="1:3">
      <c r="A4175" s="2" t="s">
        <v>8001</v>
      </c>
      <c r="B4175" s="2" t="s">
        <v>8002</v>
      </c>
      <c r="C4175" s="2" t="s">
        <v>17202</v>
      </c>
    </row>
    <row r="4176" spans="1:3">
      <c r="A4176" s="2" t="s">
        <v>8003</v>
      </c>
      <c r="B4176" s="2" t="s">
        <v>8004</v>
      </c>
      <c r="C4176" s="2" t="s">
        <v>17203</v>
      </c>
    </row>
    <row r="4177" spans="1:3">
      <c r="A4177" s="2" t="s">
        <v>8005</v>
      </c>
      <c r="B4177" s="2" t="s">
        <v>8006</v>
      </c>
      <c r="C4177" s="2" t="s">
        <v>17204</v>
      </c>
    </row>
    <row r="4178" spans="1:3">
      <c r="A4178" s="2" t="s">
        <v>8007</v>
      </c>
      <c r="B4178" s="2" t="s">
        <v>8008</v>
      </c>
      <c r="C4178" s="2" t="s">
        <v>17205</v>
      </c>
    </row>
    <row r="4179" spans="1:3">
      <c r="A4179" s="2" t="s">
        <v>8009</v>
      </c>
      <c r="B4179" s="2" t="s">
        <v>8010</v>
      </c>
      <c r="C4179" s="2" t="s">
        <v>17206</v>
      </c>
    </row>
    <row r="4180" spans="1:3">
      <c r="A4180" s="2" t="s">
        <v>8009</v>
      </c>
      <c r="B4180" s="2" t="s">
        <v>8011</v>
      </c>
      <c r="C4180" s="2" t="s">
        <v>17207</v>
      </c>
    </row>
    <row r="4181" spans="1:3">
      <c r="A4181" s="2" t="s">
        <v>8009</v>
      </c>
      <c r="B4181" s="2" t="s">
        <v>2118</v>
      </c>
      <c r="C4181" s="2" t="s">
        <v>17208</v>
      </c>
    </row>
    <row r="4182" spans="1:3">
      <c r="A4182" s="2" t="s">
        <v>8012</v>
      </c>
      <c r="B4182" s="2" t="s">
        <v>8013</v>
      </c>
      <c r="C4182" s="2" t="s">
        <v>17209</v>
      </c>
    </row>
    <row r="4183" spans="1:3">
      <c r="A4183" s="2" t="s">
        <v>8012</v>
      </c>
      <c r="B4183" s="2" t="s">
        <v>8014</v>
      </c>
      <c r="C4183" s="2" t="s">
        <v>17210</v>
      </c>
    </row>
    <row r="4184" spans="1:3">
      <c r="A4184" s="2" t="s">
        <v>8012</v>
      </c>
      <c r="B4184" s="2" t="s">
        <v>8015</v>
      </c>
      <c r="C4184" s="2" t="s">
        <v>17211</v>
      </c>
    </row>
    <row r="4185" spans="1:3">
      <c r="A4185" s="2" t="s">
        <v>8016</v>
      </c>
      <c r="B4185" s="2" t="s">
        <v>8017</v>
      </c>
      <c r="C4185" s="2" t="s">
        <v>17212</v>
      </c>
    </row>
    <row r="4186" spans="1:3">
      <c r="A4186" s="2" t="s">
        <v>8016</v>
      </c>
      <c r="B4186" s="2" t="s">
        <v>8017</v>
      </c>
      <c r="C4186" s="2" t="s">
        <v>17212</v>
      </c>
    </row>
    <row r="4187" spans="1:3">
      <c r="A4187" s="2" t="s">
        <v>8016</v>
      </c>
      <c r="B4187" s="2" t="s">
        <v>8018</v>
      </c>
      <c r="C4187" s="2" t="s">
        <v>17213</v>
      </c>
    </row>
    <row r="4188" spans="1:3">
      <c r="A4188" s="2" t="s">
        <v>8019</v>
      </c>
      <c r="B4188" s="2" t="s">
        <v>8020</v>
      </c>
      <c r="C4188" s="2" t="s">
        <v>17214</v>
      </c>
    </row>
    <row r="4189" spans="1:3">
      <c r="A4189" s="2" t="s">
        <v>8019</v>
      </c>
      <c r="B4189" s="2" t="s">
        <v>8021</v>
      </c>
      <c r="C4189" s="2" t="s">
        <v>17215</v>
      </c>
    </row>
    <row r="4190" spans="1:3">
      <c r="A4190" s="2" t="s">
        <v>8019</v>
      </c>
      <c r="B4190" s="2" t="s">
        <v>8022</v>
      </c>
      <c r="C4190" s="2" t="s">
        <v>17216</v>
      </c>
    </row>
    <row r="4191" spans="1:3">
      <c r="A4191" s="2" t="s">
        <v>8023</v>
      </c>
      <c r="B4191" s="2" t="s">
        <v>8024</v>
      </c>
      <c r="C4191" s="2" t="s">
        <v>17217</v>
      </c>
    </row>
    <row r="4192" spans="1:3">
      <c r="A4192" s="2" t="s">
        <v>8023</v>
      </c>
      <c r="B4192" s="2" t="s">
        <v>8025</v>
      </c>
      <c r="C4192" s="2" t="s">
        <v>17218</v>
      </c>
    </row>
    <row r="4193" spans="1:3">
      <c r="A4193" s="2" t="s">
        <v>8023</v>
      </c>
      <c r="B4193" s="2" t="s">
        <v>8026</v>
      </c>
      <c r="C4193" s="2" t="s">
        <v>17219</v>
      </c>
    </row>
    <row r="4194" spans="1:3">
      <c r="A4194" s="2" t="s">
        <v>8027</v>
      </c>
      <c r="B4194" s="2" t="s">
        <v>8028</v>
      </c>
      <c r="C4194" s="2" t="s">
        <v>17220</v>
      </c>
    </row>
    <row r="4195" spans="1:3">
      <c r="A4195" s="2" t="s">
        <v>8027</v>
      </c>
      <c r="B4195" s="2" t="s">
        <v>8029</v>
      </c>
      <c r="C4195" s="2" t="s">
        <v>17221</v>
      </c>
    </row>
    <row r="4196" spans="1:3">
      <c r="A4196" s="2" t="s">
        <v>8027</v>
      </c>
      <c r="B4196" s="2" t="s">
        <v>8030</v>
      </c>
      <c r="C4196" s="2" t="s">
        <v>17222</v>
      </c>
    </row>
    <row r="4197" spans="1:3">
      <c r="A4197" s="2" t="s">
        <v>8031</v>
      </c>
      <c r="B4197" s="2" t="s">
        <v>8032</v>
      </c>
      <c r="C4197" s="2" t="s">
        <v>17223</v>
      </c>
    </row>
    <row r="4198" spans="1:3">
      <c r="A4198" s="2" t="s">
        <v>8031</v>
      </c>
      <c r="B4198" s="2" t="s">
        <v>8033</v>
      </c>
      <c r="C4198" s="2" t="s">
        <v>17224</v>
      </c>
    </row>
    <row r="4199" spans="1:3">
      <c r="A4199" s="2" t="s">
        <v>8031</v>
      </c>
      <c r="B4199" s="2" t="s">
        <v>8034</v>
      </c>
      <c r="C4199" s="2" t="s">
        <v>17225</v>
      </c>
    </row>
    <row r="4200" spans="1:3">
      <c r="A4200" s="2" t="s">
        <v>8035</v>
      </c>
      <c r="B4200" s="2" t="s">
        <v>8036</v>
      </c>
      <c r="C4200" s="2" t="s">
        <v>17226</v>
      </c>
    </row>
    <row r="4201" spans="1:3">
      <c r="A4201" s="2" t="s">
        <v>8035</v>
      </c>
      <c r="B4201" s="2" t="s">
        <v>8037</v>
      </c>
      <c r="C4201" s="2" t="s">
        <v>17227</v>
      </c>
    </row>
    <row r="4202" spans="1:3">
      <c r="A4202" s="2" t="s">
        <v>8035</v>
      </c>
      <c r="B4202" s="2" t="s">
        <v>8038</v>
      </c>
      <c r="C4202" s="2" t="s">
        <v>17228</v>
      </c>
    </row>
    <row r="4203" spans="1:3">
      <c r="A4203" s="2" t="s">
        <v>8039</v>
      </c>
      <c r="B4203" s="2" t="s">
        <v>8040</v>
      </c>
      <c r="C4203" s="2" t="s">
        <v>17229</v>
      </c>
    </row>
    <row r="4204" spans="1:3">
      <c r="A4204" s="2" t="s">
        <v>8039</v>
      </c>
      <c r="B4204" s="2" t="s">
        <v>8040</v>
      </c>
      <c r="C4204" s="2" t="s">
        <v>17229</v>
      </c>
    </row>
    <row r="4205" spans="1:3">
      <c r="A4205" s="2" t="s">
        <v>8039</v>
      </c>
      <c r="B4205" s="2" t="s">
        <v>8041</v>
      </c>
      <c r="C4205" s="2" t="s">
        <v>17230</v>
      </c>
    </row>
    <row r="4206" spans="1:3">
      <c r="A4206" s="2" t="s">
        <v>8042</v>
      </c>
      <c r="B4206" s="2" t="s">
        <v>8043</v>
      </c>
      <c r="C4206" s="2" t="s">
        <v>17231</v>
      </c>
    </row>
    <row r="4207" spans="1:3">
      <c r="A4207" s="2" t="s">
        <v>8042</v>
      </c>
      <c r="B4207" s="2" t="s">
        <v>8044</v>
      </c>
      <c r="C4207" s="2" t="s">
        <v>17232</v>
      </c>
    </row>
    <row r="4208" spans="1:3">
      <c r="A4208" s="2" t="s">
        <v>8042</v>
      </c>
      <c r="B4208" s="2" t="s">
        <v>8045</v>
      </c>
      <c r="C4208" s="2" t="s">
        <v>17233</v>
      </c>
    </row>
    <row r="4209" spans="1:3">
      <c r="A4209" s="2" t="s">
        <v>8046</v>
      </c>
      <c r="B4209" s="2" t="s">
        <v>8047</v>
      </c>
      <c r="C4209" s="2" t="s">
        <v>17234</v>
      </c>
    </row>
    <row r="4210" spans="1:3">
      <c r="A4210" s="2" t="s">
        <v>8046</v>
      </c>
      <c r="B4210" s="2" t="s">
        <v>8047</v>
      </c>
      <c r="C4210" s="2" t="s">
        <v>17234</v>
      </c>
    </row>
    <row r="4211" spans="1:3">
      <c r="A4211" s="2" t="s">
        <v>8046</v>
      </c>
      <c r="B4211" s="2" t="s">
        <v>8048</v>
      </c>
      <c r="C4211" s="2" t="s">
        <v>17235</v>
      </c>
    </row>
    <row r="4212" spans="1:3">
      <c r="A4212" s="2" t="s">
        <v>8049</v>
      </c>
      <c r="B4212" s="2" t="s">
        <v>8050</v>
      </c>
      <c r="C4212" s="2" t="s">
        <v>17236</v>
      </c>
    </row>
    <row r="4213" spans="1:3">
      <c r="A4213" s="2" t="s">
        <v>8049</v>
      </c>
      <c r="B4213" s="2" t="s">
        <v>8051</v>
      </c>
      <c r="C4213" s="2" t="s">
        <v>17237</v>
      </c>
    </row>
    <row r="4214" spans="1:3">
      <c r="A4214" s="2" t="s">
        <v>8049</v>
      </c>
      <c r="B4214" s="2" t="s">
        <v>8052</v>
      </c>
      <c r="C4214" s="2" t="s">
        <v>17238</v>
      </c>
    </row>
    <row r="4215" spans="1:3">
      <c r="A4215" s="2" t="s">
        <v>8053</v>
      </c>
      <c r="B4215" s="2" t="s">
        <v>8054</v>
      </c>
      <c r="C4215" s="2" t="s">
        <v>17239</v>
      </c>
    </row>
    <row r="4216" spans="1:3">
      <c r="A4216" s="2" t="s">
        <v>8053</v>
      </c>
      <c r="B4216" s="2" t="s">
        <v>8055</v>
      </c>
      <c r="C4216" s="2" t="s">
        <v>17240</v>
      </c>
    </row>
    <row r="4217" spans="1:3">
      <c r="A4217" s="2" t="s">
        <v>8053</v>
      </c>
      <c r="B4217" s="2" t="s">
        <v>8054</v>
      </c>
      <c r="C4217" s="2" t="s">
        <v>17239</v>
      </c>
    </row>
    <row r="4218" spans="1:3">
      <c r="A4218" s="2" t="s">
        <v>8056</v>
      </c>
      <c r="B4218" s="2" t="s">
        <v>8057</v>
      </c>
      <c r="C4218" s="2" t="s">
        <v>17241</v>
      </c>
    </row>
    <row r="4219" spans="1:3">
      <c r="A4219" s="2" t="s">
        <v>8056</v>
      </c>
      <c r="B4219" s="2" t="s">
        <v>8058</v>
      </c>
      <c r="C4219" s="2" t="s">
        <v>17242</v>
      </c>
    </row>
    <row r="4220" spans="1:3">
      <c r="A4220" s="2" t="s">
        <v>8056</v>
      </c>
      <c r="B4220" s="2" t="s">
        <v>8057</v>
      </c>
      <c r="C4220" s="2" t="s">
        <v>17241</v>
      </c>
    </row>
    <row r="4221" spans="1:3">
      <c r="A4221" s="2" t="s">
        <v>8059</v>
      </c>
      <c r="B4221" s="2" t="s">
        <v>8060</v>
      </c>
      <c r="C4221" s="2" t="s">
        <v>17243</v>
      </c>
    </row>
    <row r="4222" spans="1:3">
      <c r="A4222" s="2" t="s">
        <v>8059</v>
      </c>
      <c r="B4222" s="2" t="s">
        <v>8060</v>
      </c>
      <c r="C4222" s="2" t="s">
        <v>17243</v>
      </c>
    </row>
    <row r="4223" spans="1:3">
      <c r="A4223" s="2" t="s">
        <v>8059</v>
      </c>
      <c r="B4223" s="2" t="s">
        <v>8060</v>
      </c>
      <c r="C4223" s="2" t="s">
        <v>17243</v>
      </c>
    </row>
    <row r="4224" spans="1:3">
      <c r="A4224" s="2" t="s">
        <v>8061</v>
      </c>
      <c r="B4224" s="2" t="s">
        <v>8062</v>
      </c>
      <c r="C4224" s="2" t="s">
        <v>17244</v>
      </c>
    </row>
    <row r="4225" spans="1:3">
      <c r="A4225" s="2" t="s">
        <v>8061</v>
      </c>
      <c r="B4225" s="2" t="s">
        <v>8062</v>
      </c>
      <c r="C4225" s="2" t="s">
        <v>17244</v>
      </c>
    </row>
    <row r="4226" spans="1:3">
      <c r="A4226" s="2" t="s">
        <v>8061</v>
      </c>
      <c r="B4226" s="2" t="s">
        <v>8063</v>
      </c>
      <c r="C4226" s="2" t="s">
        <v>17245</v>
      </c>
    </row>
    <row r="4227" spans="1:3">
      <c r="A4227" s="2" t="s">
        <v>8064</v>
      </c>
      <c r="B4227" s="2" t="s">
        <v>8065</v>
      </c>
      <c r="C4227" s="2" t="s">
        <v>17246</v>
      </c>
    </row>
    <row r="4228" spans="1:3">
      <c r="A4228" s="2" t="s">
        <v>8064</v>
      </c>
      <c r="B4228" s="2" t="s">
        <v>8066</v>
      </c>
      <c r="C4228" s="2" t="s">
        <v>17247</v>
      </c>
    </row>
    <row r="4229" spans="1:3">
      <c r="A4229" s="2" t="s">
        <v>8064</v>
      </c>
      <c r="B4229" s="2" t="s">
        <v>8065</v>
      </c>
      <c r="C4229" s="2" t="s">
        <v>17246</v>
      </c>
    </row>
    <row r="4230" spans="1:3">
      <c r="A4230" s="2" t="s">
        <v>8067</v>
      </c>
      <c r="B4230" s="2" t="s">
        <v>8068</v>
      </c>
      <c r="C4230" s="2" t="s">
        <v>17248</v>
      </c>
    </row>
    <row r="4231" spans="1:3">
      <c r="A4231" s="2" t="s">
        <v>8067</v>
      </c>
      <c r="B4231" s="2" t="s">
        <v>8069</v>
      </c>
      <c r="C4231" s="2" t="s">
        <v>17249</v>
      </c>
    </row>
    <row r="4232" spans="1:3">
      <c r="A4232" s="2" t="s">
        <v>8067</v>
      </c>
      <c r="B4232" s="2" t="s">
        <v>8070</v>
      </c>
      <c r="C4232" s="2" t="s">
        <v>17250</v>
      </c>
    </row>
    <row r="4233" spans="1:3">
      <c r="A4233" s="2" t="s">
        <v>8071</v>
      </c>
      <c r="B4233" s="2" t="s">
        <v>8072</v>
      </c>
      <c r="C4233" s="2" t="s">
        <v>17251</v>
      </c>
    </row>
    <row r="4234" spans="1:3">
      <c r="A4234" s="2" t="s">
        <v>8071</v>
      </c>
      <c r="B4234" s="2" t="s">
        <v>8072</v>
      </c>
      <c r="C4234" s="2" t="s">
        <v>17251</v>
      </c>
    </row>
    <row r="4235" spans="1:3">
      <c r="A4235" s="2" t="s">
        <v>8071</v>
      </c>
      <c r="B4235" s="2" t="s">
        <v>8073</v>
      </c>
      <c r="C4235" s="2" t="s">
        <v>17252</v>
      </c>
    </row>
    <row r="4236" spans="1:3">
      <c r="A4236" s="2" t="s">
        <v>8074</v>
      </c>
      <c r="B4236" s="2" t="s">
        <v>8075</v>
      </c>
      <c r="C4236" s="2" t="s">
        <v>17253</v>
      </c>
    </row>
    <row r="4237" spans="1:3">
      <c r="A4237" s="2" t="s">
        <v>8074</v>
      </c>
      <c r="B4237" s="2" t="s">
        <v>8076</v>
      </c>
      <c r="C4237" s="2" t="s">
        <v>17254</v>
      </c>
    </row>
    <row r="4238" spans="1:3">
      <c r="A4238" s="2" t="s">
        <v>8074</v>
      </c>
      <c r="B4238" s="2" t="s">
        <v>8075</v>
      </c>
      <c r="C4238" s="2" t="s">
        <v>17253</v>
      </c>
    </row>
    <row r="4239" spans="1:3">
      <c r="A4239" s="2" t="s">
        <v>8077</v>
      </c>
      <c r="B4239" s="2" t="s">
        <v>8078</v>
      </c>
      <c r="C4239" s="2" t="s">
        <v>17255</v>
      </c>
    </row>
    <row r="4240" spans="1:3">
      <c r="A4240" s="2" t="s">
        <v>8077</v>
      </c>
      <c r="B4240" s="2" t="s">
        <v>8079</v>
      </c>
      <c r="C4240" s="2" t="s">
        <v>17256</v>
      </c>
    </row>
    <row r="4241" spans="1:3">
      <c r="A4241" s="2" t="s">
        <v>8077</v>
      </c>
      <c r="B4241" s="2" t="s">
        <v>8078</v>
      </c>
      <c r="C4241" s="2" t="s">
        <v>17255</v>
      </c>
    </row>
    <row r="4242" spans="1:3">
      <c r="A4242" s="2" t="s">
        <v>8080</v>
      </c>
      <c r="B4242" s="2" t="s">
        <v>8081</v>
      </c>
      <c r="C4242" s="2" t="s">
        <v>17257</v>
      </c>
    </row>
    <row r="4243" spans="1:3">
      <c r="A4243" s="2" t="s">
        <v>8080</v>
      </c>
      <c r="B4243" s="2" t="s">
        <v>8082</v>
      </c>
      <c r="C4243" s="2" t="s">
        <v>17258</v>
      </c>
    </row>
    <row r="4244" spans="1:3">
      <c r="A4244" s="2" t="s">
        <v>8080</v>
      </c>
      <c r="B4244" s="2" t="s">
        <v>8081</v>
      </c>
      <c r="C4244" s="2" t="s">
        <v>17257</v>
      </c>
    </row>
    <row r="4245" spans="1:3">
      <c r="A4245" s="2" t="s">
        <v>8083</v>
      </c>
      <c r="B4245" s="2" t="s">
        <v>8084</v>
      </c>
      <c r="C4245" s="2" t="s">
        <v>17259</v>
      </c>
    </row>
    <row r="4246" spans="1:3">
      <c r="A4246" s="2" t="s">
        <v>8083</v>
      </c>
      <c r="B4246" s="2" t="s">
        <v>8085</v>
      </c>
      <c r="C4246" s="2" t="s">
        <v>17260</v>
      </c>
    </row>
    <row r="4247" spans="1:3">
      <c r="A4247" s="2" t="s">
        <v>8083</v>
      </c>
      <c r="B4247" s="2" t="s">
        <v>8086</v>
      </c>
      <c r="C4247" s="2" t="s">
        <v>17261</v>
      </c>
    </row>
    <row r="4248" spans="1:3">
      <c r="A4248" s="2" t="s">
        <v>8087</v>
      </c>
      <c r="B4248" s="2" t="s">
        <v>8088</v>
      </c>
      <c r="C4248" s="2" t="s">
        <v>17262</v>
      </c>
    </row>
    <row r="4249" spans="1:3">
      <c r="A4249" s="2" t="s">
        <v>8087</v>
      </c>
      <c r="B4249" s="2" t="s">
        <v>8089</v>
      </c>
      <c r="C4249" s="2" t="s">
        <v>17263</v>
      </c>
    </row>
    <row r="4250" spans="1:3">
      <c r="A4250" s="2" t="s">
        <v>8087</v>
      </c>
      <c r="B4250" s="2" t="s">
        <v>8088</v>
      </c>
      <c r="C4250" s="2" t="s">
        <v>17262</v>
      </c>
    </row>
    <row r="4251" spans="1:3">
      <c r="A4251" s="2" t="s">
        <v>8090</v>
      </c>
      <c r="B4251" s="2" t="s">
        <v>8091</v>
      </c>
      <c r="C4251" s="2" t="s">
        <v>17264</v>
      </c>
    </row>
    <row r="4252" spans="1:3">
      <c r="A4252" s="2" t="s">
        <v>8090</v>
      </c>
      <c r="B4252" s="2" t="s">
        <v>8091</v>
      </c>
      <c r="C4252" s="2" t="s">
        <v>17264</v>
      </c>
    </row>
    <row r="4253" spans="1:3">
      <c r="A4253" s="2" t="s">
        <v>8090</v>
      </c>
      <c r="B4253" s="2" t="s">
        <v>8092</v>
      </c>
      <c r="C4253" s="2" t="s">
        <v>17265</v>
      </c>
    </row>
    <row r="4254" spans="1:3">
      <c r="A4254" s="2" t="s">
        <v>8093</v>
      </c>
      <c r="B4254" s="2" t="s">
        <v>8094</v>
      </c>
      <c r="C4254" s="2" t="s">
        <v>17266</v>
      </c>
    </row>
    <row r="4255" spans="1:3">
      <c r="A4255" s="2" t="s">
        <v>8093</v>
      </c>
      <c r="B4255" s="2" t="s">
        <v>8095</v>
      </c>
      <c r="C4255" s="2" t="s">
        <v>17267</v>
      </c>
    </row>
    <row r="4256" spans="1:3">
      <c r="A4256" s="2" t="s">
        <v>8093</v>
      </c>
      <c r="B4256" s="2" t="s">
        <v>8096</v>
      </c>
      <c r="C4256" s="2" t="s">
        <v>17268</v>
      </c>
    </row>
    <row r="4257" spans="1:3">
      <c r="A4257" s="2" t="s">
        <v>8097</v>
      </c>
      <c r="B4257" s="2" t="s">
        <v>8098</v>
      </c>
      <c r="C4257" s="2" t="s">
        <v>17269</v>
      </c>
    </row>
    <row r="4258" spans="1:3">
      <c r="A4258" s="2" t="s">
        <v>8099</v>
      </c>
      <c r="B4258" s="2" t="s">
        <v>8100</v>
      </c>
      <c r="C4258" s="2" t="s">
        <v>17270</v>
      </c>
    </row>
    <row r="4259" spans="1:3">
      <c r="A4259" s="2" t="s">
        <v>8101</v>
      </c>
      <c r="B4259" s="2" t="s">
        <v>2271</v>
      </c>
      <c r="C4259" s="2" t="s">
        <v>17271</v>
      </c>
    </row>
    <row r="4260" spans="1:3">
      <c r="A4260" s="2" t="s">
        <v>8102</v>
      </c>
      <c r="B4260" s="2" t="s">
        <v>8103</v>
      </c>
      <c r="C4260" s="2" t="s">
        <v>17272</v>
      </c>
    </row>
    <row r="4261" spans="1:3">
      <c r="A4261" s="2" t="s">
        <v>8104</v>
      </c>
      <c r="B4261" s="2" t="s">
        <v>8105</v>
      </c>
      <c r="C4261" s="2" t="s">
        <v>17273</v>
      </c>
    </row>
    <row r="4262" spans="1:3">
      <c r="A4262" s="2" t="s">
        <v>8106</v>
      </c>
      <c r="B4262" s="2" t="s">
        <v>8107</v>
      </c>
      <c r="C4262" s="2" t="s">
        <v>17274</v>
      </c>
    </row>
    <row r="4263" spans="1:3">
      <c r="A4263" s="2" t="s">
        <v>8108</v>
      </c>
      <c r="B4263" s="2" t="s">
        <v>8109</v>
      </c>
      <c r="C4263" s="2" t="s">
        <v>17275</v>
      </c>
    </row>
    <row r="4264" spans="1:3">
      <c r="A4264" s="2" t="s">
        <v>8110</v>
      </c>
      <c r="B4264" s="2" t="s">
        <v>8111</v>
      </c>
      <c r="C4264" s="2" t="s">
        <v>17276</v>
      </c>
    </row>
    <row r="4265" spans="1:3">
      <c r="A4265" s="2" t="s">
        <v>8112</v>
      </c>
      <c r="B4265" s="2" t="s">
        <v>8113</v>
      </c>
      <c r="C4265" s="2" t="s">
        <v>17277</v>
      </c>
    </row>
    <row r="4266" spans="1:3">
      <c r="A4266" s="2" t="s">
        <v>8114</v>
      </c>
      <c r="B4266" s="2" t="s">
        <v>8115</v>
      </c>
      <c r="C4266" s="2" t="s">
        <v>17278</v>
      </c>
    </row>
    <row r="4267" spans="1:3">
      <c r="A4267" s="2" t="s">
        <v>8116</v>
      </c>
      <c r="B4267" s="2" t="s">
        <v>8117</v>
      </c>
      <c r="C4267" s="2" t="s">
        <v>17279</v>
      </c>
    </row>
    <row r="4268" spans="1:3">
      <c r="A4268" s="2" t="s">
        <v>8118</v>
      </c>
      <c r="B4268" s="2" t="s">
        <v>8119</v>
      </c>
      <c r="C4268" s="2" t="s">
        <v>17280</v>
      </c>
    </row>
    <row r="4269" spans="1:3">
      <c r="A4269" s="2" t="s">
        <v>8120</v>
      </c>
      <c r="B4269" s="2" t="s">
        <v>8121</v>
      </c>
      <c r="C4269" s="2" t="s">
        <v>17281</v>
      </c>
    </row>
    <row r="4270" spans="1:3">
      <c r="A4270" s="2" t="s">
        <v>8122</v>
      </c>
      <c r="B4270" s="2" t="s">
        <v>8123</v>
      </c>
      <c r="C4270" s="2" t="s">
        <v>17282</v>
      </c>
    </row>
    <row r="4271" spans="1:3">
      <c r="A4271" s="2" t="s">
        <v>8124</v>
      </c>
      <c r="B4271" s="2" t="s">
        <v>8125</v>
      </c>
      <c r="C4271" s="2" t="s">
        <v>17283</v>
      </c>
    </row>
    <row r="4272" spans="1:3">
      <c r="A4272" s="2" t="s">
        <v>8126</v>
      </c>
      <c r="B4272" s="2" t="s">
        <v>3706</v>
      </c>
      <c r="C4272" s="2" t="s">
        <v>17284</v>
      </c>
    </row>
    <row r="4273" spans="1:3">
      <c r="A4273" s="2" t="s">
        <v>8127</v>
      </c>
      <c r="B4273" s="2" t="s">
        <v>8128</v>
      </c>
      <c r="C4273" s="2" t="s">
        <v>17285</v>
      </c>
    </row>
    <row r="4274" spans="1:3">
      <c r="A4274" s="2" t="s">
        <v>8129</v>
      </c>
      <c r="B4274" s="2" t="s">
        <v>8130</v>
      </c>
      <c r="C4274" s="2" t="s">
        <v>17286</v>
      </c>
    </row>
    <row r="4275" spans="1:3">
      <c r="A4275" s="2" t="s">
        <v>8131</v>
      </c>
      <c r="B4275" s="2" t="s">
        <v>8132</v>
      </c>
      <c r="C4275" s="2" t="s">
        <v>17287</v>
      </c>
    </row>
    <row r="4276" spans="1:3">
      <c r="A4276" s="2" t="s">
        <v>8133</v>
      </c>
      <c r="B4276" s="2" t="s">
        <v>8134</v>
      </c>
      <c r="C4276" s="2" t="s">
        <v>17288</v>
      </c>
    </row>
    <row r="4277" spans="1:3">
      <c r="A4277" s="2" t="s">
        <v>8135</v>
      </c>
      <c r="B4277" s="2" t="s">
        <v>3714</v>
      </c>
      <c r="C4277" s="2" t="s">
        <v>17289</v>
      </c>
    </row>
    <row r="4278" spans="1:3">
      <c r="A4278" s="2" t="s">
        <v>8136</v>
      </c>
      <c r="B4278" s="2" t="s">
        <v>8137</v>
      </c>
      <c r="C4278" s="2" t="s">
        <v>17290</v>
      </c>
    </row>
    <row r="4279" spans="1:3">
      <c r="A4279" s="2" t="s">
        <v>8138</v>
      </c>
      <c r="B4279" s="2" t="s">
        <v>8139</v>
      </c>
      <c r="C4279" s="2" t="s">
        <v>17291</v>
      </c>
    </row>
    <row r="4280" spans="1:3">
      <c r="A4280" s="2" t="s">
        <v>8138</v>
      </c>
      <c r="B4280" s="2" t="s">
        <v>8140</v>
      </c>
      <c r="C4280" s="2" t="s">
        <v>17292</v>
      </c>
    </row>
    <row r="4281" spans="1:3">
      <c r="A4281" s="2" t="s">
        <v>8141</v>
      </c>
      <c r="B4281" s="2" t="s">
        <v>8142</v>
      </c>
      <c r="C4281" s="2" t="s">
        <v>17293</v>
      </c>
    </row>
    <row r="4282" spans="1:3">
      <c r="A4282" s="2" t="s">
        <v>8141</v>
      </c>
      <c r="B4282" s="2" t="s">
        <v>8143</v>
      </c>
      <c r="C4282" s="2" t="s">
        <v>17294</v>
      </c>
    </row>
    <row r="4283" spans="1:3">
      <c r="A4283" s="2" t="s">
        <v>8144</v>
      </c>
      <c r="B4283" s="2" t="s">
        <v>8145</v>
      </c>
      <c r="C4283" s="2" t="s">
        <v>17295</v>
      </c>
    </row>
    <row r="4284" spans="1:3">
      <c r="A4284" s="2" t="s">
        <v>8144</v>
      </c>
      <c r="B4284" s="2" t="s">
        <v>8146</v>
      </c>
      <c r="C4284" s="2" t="s">
        <v>17296</v>
      </c>
    </row>
    <row r="4285" spans="1:3">
      <c r="A4285" s="2" t="s">
        <v>8147</v>
      </c>
      <c r="B4285" s="2" t="s">
        <v>8148</v>
      </c>
      <c r="C4285" s="2" t="s">
        <v>17297</v>
      </c>
    </row>
    <row r="4286" spans="1:3">
      <c r="A4286" s="2" t="s">
        <v>8147</v>
      </c>
      <c r="B4286" s="2" t="s">
        <v>8149</v>
      </c>
      <c r="C4286" s="2" t="s">
        <v>17298</v>
      </c>
    </row>
    <row r="4287" spans="1:3">
      <c r="A4287" s="2" t="s">
        <v>8150</v>
      </c>
      <c r="B4287" s="2" t="s">
        <v>8151</v>
      </c>
      <c r="C4287" s="2" t="s">
        <v>17299</v>
      </c>
    </row>
    <row r="4288" spans="1:3">
      <c r="A4288" s="2" t="s">
        <v>8150</v>
      </c>
      <c r="B4288" s="2" t="s">
        <v>8152</v>
      </c>
      <c r="C4288" s="2" t="s">
        <v>17300</v>
      </c>
    </row>
    <row r="4289" spans="1:3">
      <c r="A4289" s="2" t="s">
        <v>8153</v>
      </c>
      <c r="B4289" s="2" t="s">
        <v>8154</v>
      </c>
      <c r="C4289" s="2" t="s">
        <v>17301</v>
      </c>
    </row>
    <row r="4290" spans="1:3">
      <c r="A4290" s="2" t="s">
        <v>8153</v>
      </c>
      <c r="B4290" s="2" t="s">
        <v>8154</v>
      </c>
      <c r="C4290" s="2" t="s">
        <v>17301</v>
      </c>
    </row>
    <row r="4291" spans="1:3">
      <c r="A4291" s="2" t="s">
        <v>8155</v>
      </c>
      <c r="B4291" s="2" t="s">
        <v>8156</v>
      </c>
      <c r="C4291" s="2" t="s">
        <v>17302</v>
      </c>
    </row>
    <row r="4292" spans="1:3">
      <c r="A4292" s="2" t="s">
        <v>8155</v>
      </c>
      <c r="B4292" s="2" t="s">
        <v>8157</v>
      </c>
      <c r="C4292" s="2" t="s">
        <v>17303</v>
      </c>
    </row>
    <row r="4293" spans="1:3">
      <c r="A4293" s="2" t="s">
        <v>8158</v>
      </c>
      <c r="B4293" s="2" t="s">
        <v>8159</v>
      </c>
      <c r="C4293" s="2" t="s">
        <v>17304</v>
      </c>
    </row>
    <row r="4294" spans="1:3">
      <c r="A4294" s="2" t="s">
        <v>8158</v>
      </c>
      <c r="B4294" s="2" t="s">
        <v>8159</v>
      </c>
      <c r="C4294" s="2" t="s">
        <v>17304</v>
      </c>
    </row>
    <row r="4295" spans="1:3">
      <c r="A4295" s="2" t="s">
        <v>8160</v>
      </c>
      <c r="B4295" s="2" t="s">
        <v>8161</v>
      </c>
      <c r="C4295" s="2" t="s">
        <v>17305</v>
      </c>
    </row>
    <row r="4296" spans="1:3">
      <c r="A4296" s="2" t="s">
        <v>8160</v>
      </c>
      <c r="B4296" s="2" t="s">
        <v>8162</v>
      </c>
      <c r="C4296" s="2" t="s">
        <v>17306</v>
      </c>
    </row>
    <row r="4297" spans="1:3">
      <c r="A4297" s="2" t="s">
        <v>8163</v>
      </c>
      <c r="B4297" s="2" t="s">
        <v>8164</v>
      </c>
      <c r="C4297" s="2" t="s">
        <v>17307</v>
      </c>
    </row>
    <row r="4298" spans="1:3">
      <c r="A4298" s="2" t="s">
        <v>8163</v>
      </c>
      <c r="B4298" s="2" t="s">
        <v>8164</v>
      </c>
      <c r="C4298" s="2" t="s">
        <v>17307</v>
      </c>
    </row>
    <row r="4299" spans="1:3">
      <c r="A4299" s="2" t="s">
        <v>8165</v>
      </c>
      <c r="B4299" s="2" t="s">
        <v>8166</v>
      </c>
      <c r="C4299" s="2" t="s">
        <v>17308</v>
      </c>
    </row>
    <row r="4300" spans="1:3">
      <c r="A4300" s="2" t="s">
        <v>8165</v>
      </c>
      <c r="B4300" s="2" t="s">
        <v>8167</v>
      </c>
      <c r="C4300" s="2" t="s">
        <v>17309</v>
      </c>
    </row>
    <row r="4301" spans="1:3">
      <c r="A4301" s="2" t="s">
        <v>8168</v>
      </c>
      <c r="B4301" s="2" t="s">
        <v>8169</v>
      </c>
      <c r="C4301" s="2" t="s">
        <v>17310</v>
      </c>
    </row>
    <row r="4302" spans="1:3">
      <c r="A4302" s="2" t="s">
        <v>8168</v>
      </c>
      <c r="B4302" s="2" t="s">
        <v>8170</v>
      </c>
      <c r="C4302" s="2" t="s">
        <v>17311</v>
      </c>
    </row>
    <row r="4303" spans="1:3">
      <c r="A4303" s="2" t="s">
        <v>8171</v>
      </c>
      <c r="B4303" s="2" t="s">
        <v>8172</v>
      </c>
      <c r="C4303" s="2" t="s">
        <v>17312</v>
      </c>
    </row>
    <row r="4304" spans="1:3">
      <c r="A4304" s="2" t="s">
        <v>8171</v>
      </c>
      <c r="B4304" s="2" t="s">
        <v>8173</v>
      </c>
      <c r="C4304" s="2" t="s">
        <v>17313</v>
      </c>
    </row>
    <row r="4305" spans="1:3">
      <c r="A4305" s="2" t="s">
        <v>8174</v>
      </c>
      <c r="B4305" s="2" t="s">
        <v>8175</v>
      </c>
      <c r="C4305" s="2" t="s">
        <v>17314</v>
      </c>
    </row>
    <row r="4306" spans="1:3">
      <c r="A4306" s="2" t="s">
        <v>8174</v>
      </c>
      <c r="B4306" s="2" t="s">
        <v>8175</v>
      </c>
      <c r="C4306" s="2" t="s">
        <v>17314</v>
      </c>
    </row>
    <row r="4307" spans="1:3">
      <c r="A4307" s="2" t="s">
        <v>8176</v>
      </c>
      <c r="B4307" s="2" t="s">
        <v>8177</v>
      </c>
      <c r="C4307" s="2" t="s">
        <v>17315</v>
      </c>
    </row>
    <row r="4308" spans="1:3">
      <c r="A4308" s="2" t="s">
        <v>8176</v>
      </c>
      <c r="B4308" s="2" t="s">
        <v>8177</v>
      </c>
      <c r="C4308" s="2" t="s">
        <v>17315</v>
      </c>
    </row>
    <row r="4309" spans="1:3">
      <c r="A4309" s="2" t="s">
        <v>8178</v>
      </c>
      <c r="B4309" s="2" t="s">
        <v>8179</v>
      </c>
      <c r="C4309" s="2" t="s">
        <v>17316</v>
      </c>
    </row>
    <row r="4310" spans="1:3">
      <c r="A4310" s="2" t="s">
        <v>8178</v>
      </c>
      <c r="B4310" s="2" t="s">
        <v>8180</v>
      </c>
      <c r="C4310" s="2" t="s">
        <v>17317</v>
      </c>
    </row>
    <row r="4311" spans="1:3">
      <c r="A4311" s="2" t="s">
        <v>8181</v>
      </c>
      <c r="B4311" s="2" t="s">
        <v>8182</v>
      </c>
      <c r="C4311" s="2" t="s">
        <v>17318</v>
      </c>
    </row>
    <row r="4312" spans="1:3">
      <c r="A4312" s="2" t="s">
        <v>8181</v>
      </c>
      <c r="B4312" s="2" t="s">
        <v>8183</v>
      </c>
      <c r="C4312" s="2" t="s">
        <v>17319</v>
      </c>
    </row>
    <row r="4313" spans="1:3">
      <c r="A4313" s="2" t="s">
        <v>8184</v>
      </c>
      <c r="B4313" s="2" t="s">
        <v>8185</v>
      </c>
      <c r="C4313" s="2" t="s">
        <v>17320</v>
      </c>
    </row>
    <row r="4314" spans="1:3">
      <c r="A4314" s="2" t="s">
        <v>8184</v>
      </c>
      <c r="B4314" s="2" t="s">
        <v>8185</v>
      </c>
      <c r="C4314" s="2" t="s">
        <v>17320</v>
      </c>
    </row>
    <row r="4315" spans="1:3">
      <c r="A4315" s="2" t="s">
        <v>8186</v>
      </c>
      <c r="B4315" s="2" t="s">
        <v>8187</v>
      </c>
      <c r="C4315" s="2" t="s">
        <v>17321</v>
      </c>
    </row>
    <row r="4316" spans="1:3">
      <c r="A4316" s="2" t="s">
        <v>8186</v>
      </c>
      <c r="B4316" s="2" t="s">
        <v>8188</v>
      </c>
      <c r="C4316" s="2" t="s">
        <v>17322</v>
      </c>
    </row>
    <row r="4317" spans="1:3">
      <c r="A4317" s="2" t="s">
        <v>8189</v>
      </c>
      <c r="B4317" s="2" t="s">
        <v>8190</v>
      </c>
      <c r="C4317" s="2" t="s">
        <v>17323</v>
      </c>
    </row>
    <row r="4318" spans="1:3">
      <c r="A4318" s="2" t="s">
        <v>8189</v>
      </c>
      <c r="B4318" s="2" t="s">
        <v>8191</v>
      </c>
      <c r="C4318" s="2" t="s">
        <v>17324</v>
      </c>
    </row>
    <row r="4319" spans="1:3">
      <c r="A4319" s="2" t="s">
        <v>8192</v>
      </c>
      <c r="B4319" s="2" t="s">
        <v>8193</v>
      </c>
      <c r="C4319" s="2" t="s">
        <v>17325</v>
      </c>
    </row>
    <row r="4320" spans="1:3">
      <c r="A4320" s="2" t="s">
        <v>8192</v>
      </c>
      <c r="B4320" s="2" t="s">
        <v>8194</v>
      </c>
      <c r="C4320" s="2" t="s">
        <v>17326</v>
      </c>
    </row>
    <row r="4321" spans="1:3">
      <c r="A4321" s="2" t="s">
        <v>8195</v>
      </c>
      <c r="B4321" s="2" t="s">
        <v>8196</v>
      </c>
      <c r="C4321" s="2" t="s">
        <v>17327</v>
      </c>
    </row>
    <row r="4322" spans="1:3">
      <c r="A4322" s="2" t="s">
        <v>8195</v>
      </c>
      <c r="B4322" s="2" t="s">
        <v>8196</v>
      </c>
      <c r="C4322" s="2" t="s">
        <v>17327</v>
      </c>
    </row>
    <row r="4323" spans="1:3">
      <c r="A4323" s="2" t="s">
        <v>8197</v>
      </c>
      <c r="B4323" s="2" t="s">
        <v>8198</v>
      </c>
      <c r="C4323" s="2" t="s">
        <v>17328</v>
      </c>
    </row>
    <row r="4324" spans="1:3">
      <c r="A4324" s="2" t="s">
        <v>8197</v>
      </c>
      <c r="B4324" s="2" t="s">
        <v>8199</v>
      </c>
      <c r="C4324" s="2" t="s">
        <v>17329</v>
      </c>
    </row>
    <row r="4325" spans="1:3">
      <c r="A4325" s="2" t="s">
        <v>8200</v>
      </c>
      <c r="B4325" s="2" t="s">
        <v>8201</v>
      </c>
      <c r="C4325" s="2" t="s">
        <v>17330</v>
      </c>
    </row>
    <row r="4326" spans="1:3">
      <c r="A4326" s="2" t="s">
        <v>8200</v>
      </c>
      <c r="B4326" s="2" t="s">
        <v>8202</v>
      </c>
      <c r="C4326" s="2" t="s">
        <v>17331</v>
      </c>
    </row>
    <row r="4327" spans="1:3">
      <c r="A4327" s="2" t="s">
        <v>8203</v>
      </c>
      <c r="B4327" s="2" t="s">
        <v>8204</v>
      </c>
      <c r="C4327" s="2" t="s">
        <v>17332</v>
      </c>
    </row>
    <row r="4328" spans="1:3">
      <c r="A4328" s="2" t="s">
        <v>8203</v>
      </c>
      <c r="B4328" s="2" t="s">
        <v>8205</v>
      </c>
      <c r="C4328" s="2" t="s">
        <v>17333</v>
      </c>
    </row>
    <row r="4329" spans="1:3">
      <c r="A4329" s="2" t="s">
        <v>8206</v>
      </c>
      <c r="B4329" s="2" t="s">
        <v>8207</v>
      </c>
      <c r="C4329" s="2" t="s">
        <v>17334</v>
      </c>
    </row>
    <row r="4330" spans="1:3">
      <c r="A4330" s="2" t="s">
        <v>8206</v>
      </c>
      <c r="B4330" s="2" t="s">
        <v>8207</v>
      </c>
      <c r="C4330" s="2" t="s">
        <v>17334</v>
      </c>
    </row>
    <row r="4331" spans="1:3">
      <c r="A4331" s="2" t="s">
        <v>8208</v>
      </c>
      <c r="B4331" s="2" t="s">
        <v>8209</v>
      </c>
      <c r="C4331" s="2" t="s">
        <v>17335</v>
      </c>
    </row>
    <row r="4332" spans="1:3">
      <c r="A4332" s="2" t="s">
        <v>8208</v>
      </c>
      <c r="B4332" s="2" t="s">
        <v>8209</v>
      </c>
      <c r="C4332" s="2" t="s">
        <v>17335</v>
      </c>
    </row>
    <row r="4333" spans="1:3">
      <c r="A4333" s="2" t="s">
        <v>8210</v>
      </c>
      <c r="B4333" s="2" t="s">
        <v>8211</v>
      </c>
      <c r="C4333" s="2" t="s">
        <v>17336</v>
      </c>
    </row>
    <row r="4334" spans="1:3">
      <c r="A4334" s="2" t="s">
        <v>8210</v>
      </c>
      <c r="B4334" s="2" t="s">
        <v>8212</v>
      </c>
      <c r="C4334" s="2" t="s">
        <v>17337</v>
      </c>
    </row>
    <row r="4335" spans="1:3">
      <c r="A4335" s="2" t="s">
        <v>8213</v>
      </c>
      <c r="B4335" s="2" t="s">
        <v>8214</v>
      </c>
      <c r="C4335" s="2" t="s">
        <v>17338</v>
      </c>
    </row>
    <row r="4336" spans="1:3">
      <c r="A4336" s="2" t="s">
        <v>8213</v>
      </c>
      <c r="B4336" s="2" t="s">
        <v>8214</v>
      </c>
      <c r="C4336" s="2" t="s">
        <v>17338</v>
      </c>
    </row>
    <row r="4337" spans="1:3">
      <c r="A4337" s="2" t="s">
        <v>8215</v>
      </c>
      <c r="B4337" s="2" t="s">
        <v>8216</v>
      </c>
      <c r="C4337" s="2" t="s">
        <v>17339</v>
      </c>
    </row>
    <row r="4338" spans="1:3">
      <c r="A4338" s="2" t="s">
        <v>8215</v>
      </c>
      <c r="B4338" s="2" t="s">
        <v>8217</v>
      </c>
      <c r="C4338" s="2" t="s">
        <v>17340</v>
      </c>
    </row>
    <row r="4339" spans="1:3">
      <c r="A4339" s="2" t="s">
        <v>8218</v>
      </c>
      <c r="B4339" s="2" t="s">
        <v>8219</v>
      </c>
      <c r="C4339" s="2" t="s">
        <v>17341</v>
      </c>
    </row>
    <row r="4340" spans="1:3">
      <c r="A4340" s="2" t="s">
        <v>8218</v>
      </c>
      <c r="B4340" s="2" t="s">
        <v>8220</v>
      </c>
      <c r="C4340" s="2" t="s">
        <v>17342</v>
      </c>
    </row>
    <row r="4341" spans="1:3">
      <c r="A4341" s="2" t="s">
        <v>8221</v>
      </c>
      <c r="B4341" s="2" t="s">
        <v>8222</v>
      </c>
      <c r="C4341" s="2" t="s">
        <v>17343</v>
      </c>
    </row>
    <row r="4342" spans="1:3">
      <c r="A4342" s="2" t="s">
        <v>8221</v>
      </c>
      <c r="B4342" s="2" t="s">
        <v>8223</v>
      </c>
      <c r="C4342" s="2" t="s">
        <v>17344</v>
      </c>
    </row>
    <row r="4343" spans="1:3">
      <c r="A4343" s="2" t="s">
        <v>8224</v>
      </c>
      <c r="B4343" s="2" t="s">
        <v>8225</v>
      </c>
      <c r="C4343" s="2" t="s">
        <v>17345</v>
      </c>
    </row>
    <row r="4344" spans="1:3">
      <c r="A4344" s="2" t="s">
        <v>8224</v>
      </c>
      <c r="B4344" s="2" t="s">
        <v>8225</v>
      </c>
      <c r="C4344" s="2" t="s">
        <v>17345</v>
      </c>
    </row>
    <row r="4345" spans="1:3">
      <c r="A4345" s="2" t="s">
        <v>8226</v>
      </c>
      <c r="B4345" s="2" t="s">
        <v>8227</v>
      </c>
      <c r="C4345" s="2" t="s">
        <v>17346</v>
      </c>
    </row>
    <row r="4346" spans="1:3">
      <c r="A4346" s="2" t="s">
        <v>8226</v>
      </c>
      <c r="B4346" s="2" t="s">
        <v>8228</v>
      </c>
      <c r="C4346" s="2" t="s">
        <v>17347</v>
      </c>
    </row>
    <row r="4347" spans="1:3">
      <c r="A4347" s="2" t="s">
        <v>8229</v>
      </c>
      <c r="B4347" s="2" t="s">
        <v>8230</v>
      </c>
      <c r="C4347" s="2" t="s">
        <v>17348</v>
      </c>
    </row>
    <row r="4348" spans="1:3">
      <c r="A4348" s="2" t="s">
        <v>8229</v>
      </c>
      <c r="B4348" s="2" t="s">
        <v>8231</v>
      </c>
      <c r="C4348" s="2" t="s">
        <v>17349</v>
      </c>
    </row>
    <row r="4349" spans="1:3">
      <c r="A4349" s="2" t="s">
        <v>8232</v>
      </c>
      <c r="B4349" s="2" t="s">
        <v>8233</v>
      </c>
      <c r="C4349" s="2" t="s">
        <v>17350</v>
      </c>
    </row>
    <row r="4350" spans="1:3">
      <c r="A4350" s="2" t="s">
        <v>8232</v>
      </c>
      <c r="B4350" s="2" t="s">
        <v>8233</v>
      </c>
      <c r="C4350" s="2" t="s">
        <v>17350</v>
      </c>
    </row>
    <row r="4351" spans="1:3">
      <c r="A4351" s="2" t="s">
        <v>8234</v>
      </c>
      <c r="B4351" s="2" t="s">
        <v>8235</v>
      </c>
      <c r="C4351" s="2" t="s">
        <v>17351</v>
      </c>
    </row>
    <row r="4352" spans="1:3">
      <c r="A4352" s="2" t="s">
        <v>8234</v>
      </c>
      <c r="B4352" s="2" t="s">
        <v>8236</v>
      </c>
      <c r="C4352" s="2" t="s">
        <v>17352</v>
      </c>
    </row>
    <row r="4353" spans="1:3">
      <c r="A4353" s="2" t="s">
        <v>8237</v>
      </c>
      <c r="B4353" s="2" t="s">
        <v>8238</v>
      </c>
      <c r="C4353" s="2" t="s">
        <v>17353</v>
      </c>
    </row>
    <row r="4354" spans="1:3">
      <c r="A4354" s="2" t="s">
        <v>8237</v>
      </c>
      <c r="B4354" s="2" t="s">
        <v>8239</v>
      </c>
      <c r="C4354" s="2" t="s">
        <v>17354</v>
      </c>
    </row>
    <row r="4355" spans="1:3">
      <c r="A4355" s="2" t="s">
        <v>8240</v>
      </c>
      <c r="B4355" s="2" t="s">
        <v>8241</v>
      </c>
      <c r="C4355" s="2" t="s">
        <v>17355</v>
      </c>
    </row>
    <row r="4356" spans="1:3">
      <c r="A4356" s="2" t="s">
        <v>8240</v>
      </c>
      <c r="B4356" s="2" t="s">
        <v>8242</v>
      </c>
      <c r="C4356" s="2" t="s">
        <v>17356</v>
      </c>
    </row>
    <row r="4357" spans="1:3">
      <c r="A4357" s="2" t="s">
        <v>8243</v>
      </c>
      <c r="B4357" s="2" t="s">
        <v>8244</v>
      </c>
      <c r="C4357" s="2" t="s">
        <v>17357</v>
      </c>
    </row>
    <row r="4358" spans="1:3">
      <c r="A4358" s="2" t="s">
        <v>8243</v>
      </c>
      <c r="B4358" s="2" t="s">
        <v>8245</v>
      </c>
      <c r="C4358" s="2" t="s">
        <v>17358</v>
      </c>
    </row>
    <row r="4359" spans="1:3">
      <c r="A4359" s="2" t="s">
        <v>8246</v>
      </c>
      <c r="B4359" s="2" t="s">
        <v>8247</v>
      </c>
      <c r="C4359" s="2" t="s">
        <v>17359</v>
      </c>
    </row>
    <row r="4360" spans="1:3">
      <c r="A4360" s="2" t="s">
        <v>8246</v>
      </c>
      <c r="B4360" s="2" t="s">
        <v>8247</v>
      </c>
      <c r="C4360" s="2" t="s">
        <v>17359</v>
      </c>
    </row>
    <row r="4361" spans="1:3">
      <c r="A4361" s="2" t="s">
        <v>8248</v>
      </c>
      <c r="B4361" s="2" t="s">
        <v>8249</v>
      </c>
      <c r="C4361" s="2" t="s">
        <v>17360</v>
      </c>
    </row>
    <row r="4362" spans="1:3">
      <c r="A4362" s="2" t="s">
        <v>8248</v>
      </c>
      <c r="B4362" s="2" t="s">
        <v>8250</v>
      </c>
      <c r="C4362" s="2" t="s">
        <v>17361</v>
      </c>
    </row>
    <row r="4363" spans="1:3">
      <c r="A4363" s="2" t="s">
        <v>8251</v>
      </c>
      <c r="B4363" s="2" t="s">
        <v>8252</v>
      </c>
      <c r="C4363" s="2" t="s">
        <v>17362</v>
      </c>
    </row>
    <row r="4364" spans="1:3">
      <c r="A4364" s="2" t="s">
        <v>8251</v>
      </c>
      <c r="B4364" s="2" t="s">
        <v>8252</v>
      </c>
      <c r="C4364" s="2" t="s">
        <v>17362</v>
      </c>
    </row>
    <row r="4365" spans="1:3">
      <c r="A4365" s="2" t="s">
        <v>8253</v>
      </c>
      <c r="B4365" s="2" t="s">
        <v>8254</v>
      </c>
      <c r="C4365" s="2" t="s">
        <v>17363</v>
      </c>
    </row>
    <row r="4366" spans="1:3">
      <c r="A4366" s="2" t="s">
        <v>8253</v>
      </c>
      <c r="B4366" s="2" t="s">
        <v>8255</v>
      </c>
      <c r="C4366" s="2" t="s">
        <v>17364</v>
      </c>
    </row>
    <row r="4367" spans="1:3">
      <c r="A4367" s="2" t="s">
        <v>8256</v>
      </c>
      <c r="B4367" s="2" t="s">
        <v>8257</v>
      </c>
      <c r="C4367" s="2" t="s">
        <v>17365</v>
      </c>
    </row>
    <row r="4368" spans="1:3">
      <c r="A4368" s="2" t="s">
        <v>8256</v>
      </c>
      <c r="B4368" s="2" t="s">
        <v>8258</v>
      </c>
      <c r="C4368" s="2" t="s">
        <v>17366</v>
      </c>
    </row>
    <row r="4369" spans="1:3">
      <c r="A4369" s="2" t="s">
        <v>8259</v>
      </c>
      <c r="B4369" s="2" t="s">
        <v>8260</v>
      </c>
      <c r="C4369" s="2" t="s">
        <v>17367</v>
      </c>
    </row>
    <row r="4370" spans="1:3">
      <c r="A4370" s="2" t="s">
        <v>8259</v>
      </c>
      <c r="B4370" s="2" t="s">
        <v>8260</v>
      </c>
      <c r="C4370" s="2" t="s">
        <v>17367</v>
      </c>
    </row>
    <row r="4371" spans="1:3">
      <c r="A4371" s="2" t="s">
        <v>8261</v>
      </c>
      <c r="B4371" s="2" t="s">
        <v>8262</v>
      </c>
      <c r="C4371" s="2" t="s">
        <v>17368</v>
      </c>
    </row>
    <row r="4372" spans="1:3">
      <c r="A4372" s="2" t="s">
        <v>8261</v>
      </c>
      <c r="B4372" s="2" t="s">
        <v>8263</v>
      </c>
      <c r="C4372" s="2" t="s">
        <v>17369</v>
      </c>
    </row>
    <row r="4373" spans="1:3">
      <c r="A4373" s="2" t="s">
        <v>8264</v>
      </c>
      <c r="B4373" s="2" t="s">
        <v>8265</v>
      </c>
      <c r="C4373" s="2" t="s">
        <v>17370</v>
      </c>
    </row>
    <row r="4374" spans="1:3">
      <c r="A4374" s="2" t="s">
        <v>8264</v>
      </c>
      <c r="B4374" s="2" t="s">
        <v>8265</v>
      </c>
      <c r="C4374" s="2" t="s">
        <v>17370</v>
      </c>
    </row>
    <row r="4375" spans="1:3">
      <c r="A4375" s="2" t="s">
        <v>8266</v>
      </c>
      <c r="B4375" s="2" t="s">
        <v>8267</v>
      </c>
      <c r="C4375" s="2" t="s">
        <v>17371</v>
      </c>
    </row>
    <row r="4376" spans="1:3">
      <c r="A4376" s="2" t="s">
        <v>8266</v>
      </c>
      <c r="B4376" s="2" t="s">
        <v>8268</v>
      </c>
      <c r="C4376" s="2" t="s">
        <v>17372</v>
      </c>
    </row>
    <row r="4377" spans="1:3">
      <c r="A4377" s="2" t="s">
        <v>8269</v>
      </c>
      <c r="B4377" s="2" t="s">
        <v>8270</v>
      </c>
      <c r="C4377" s="2" t="s">
        <v>17373</v>
      </c>
    </row>
    <row r="4378" spans="1:3">
      <c r="A4378" s="2" t="s">
        <v>8269</v>
      </c>
      <c r="B4378" s="2" t="s">
        <v>8271</v>
      </c>
      <c r="C4378" s="2" t="s">
        <v>17374</v>
      </c>
    </row>
    <row r="4379" spans="1:3">
      <c r="A4379" s="2" t="s">
        <v>8272</v>
      </c>
      <c r="B4379" s="2" t="s">
        <v>8273</v>
      </c>
      <c r="C4379" s="2" t="s">
        <v>17375</v>
      </c>
    </row>
    <row r="4380" spans="1:3">
      <c r="A4380" s="2" t="s">
        <v>8272</v>
      </c>
      <c r="B4380" s="2" t="s">
        <v>8274</v>
      </c>
      <c r="C4380" s="2" t="s">
        <v>17376</v>
      </c>
    </row>
    <row r="4381" spans="1:3">
      <c r="A4381" s="2" t="s">
        <v>8275</v>
      </c>
      <c r="B4381" s="2" t="s">
        <v>8276</v>
      </c>
      <c r="C4381" s="2" t="s">
        <v>17377</v>
      </c>
    </row>
    <row r="4382" spans="1:3">
      <c r="A4382" s="2" t="s">
        <v>8275</v>
      </c>
      <c r="B4382" s="2" t="s">
        <v>8277</v>
      </c>
      <c r="C4382" s="2" t="s">
        <v>17378</v>
      </c>
    </row>
    <row r="4383" spans="1:3">
      <c r="A4383" s="2" t="s">
        <v>8278</v>
      </c>
      <c r="B4383" s="2" t="s">
        <v>8279</v>
      </c>
      <c r="C4383" s="2" t="s">
        <v>17379</v>
      </c>
    </row>
    <row r="4384" spans="1:3">
      <c r="A4384" s="2" t="s">
        <v>8278</v>
      </c>
      <c r="B4384" s="2" t="s">
        <v>8279</v>
      </c>
      <c r="C4384" s="2" t="s">
        <v>17379</v>
      </c>
    </row>
    <row r="4385" spans="1:3">
      <c r="A4385" s="2" t="s">
        <v>8280</v>
      </c>
      <c r="B4385" s="2" t="s">
        <v>8281</v>
      </c>
      <c r="C4385" s="2" t="s">
        <v>17380</v>
      </c>
    </row>
    <row r="4386" spans="1:3">
      <c r="A4386" s="2" t="s">
        <v>8280</v>
      </c>
      <c r="B4386" s="2" t="s">
        <v>8282</v>
      </c>
      <c r="C4386" s="2" t="s">
        <v>17381</v>
      </c>
    </row>
    <row r="4387" spans="1:3">
      <c r="A4387" s="2" t="s">
        <v>8283</v>
      </c>
      <c r="B4387" s="2" t="s">
        <v>8284</v>
      </c>
      <c r="C4387" s="2" t="s">
        <v>17382</v>
      </c>
    </row>
    <row r="4388" spans="1:3">
      <c r="A4388" s="2" t="s">
        <v>8283</v>
      </c>
      <c r="B4388" s="2" t="s">
        <v>8285</v>
      </c>
      <c r="C4388" s="2" t="s">
        <v>17383</v>
      </c>
    </row>
    <row r="4389" spans="1:3">
      <c r="A4389" s="2" t="s">
        <v>8286</v>
      </c>
      <c r="B4389" s="2" t="s">
        <v>8287</v>
      </c>
      <c r="C4389" s="2" t="s">
        <v>17384</v>
      </c>
    </row>
    <row r="4390" spans="1:3">
      <c r="A4390" s="2" t="s">
        <v>8286</v>
      </c>
      <c r="B4390" s="2" t="s">
        <v>8288</v>
      </c>
      <c r="C4390" s="2" t="s">
        <v>17385</v>
      </c>
    </row>
    <row r="4391" spans="1:3">
      <c r="A4391" s="2" t="s">
        <v>8289</v>
      </c>
      <c r="B4391" s="2" t="s">
        <v>8290</v>
      </c>
      <c r="C4391" s="2" t="s">
        <v>17386</v>
      </c>
    </row>
    <row r="4392" spans="1:3">
      <c r="A4392" s="2" t="s">
        <v>8289</v>
      </c>
      <c r="B4392" s="2" t="s">
        <v>8291</v>
      </c>
      <c r="C4392" s="2" t="s">
        <v>17387</v>
      </c>
    </row>
    <row r="4393" spans="1:3">
      <c r="A4393" s="2" t="s">
        <v>8292</v>
      </c>
      <c r="B4393" s="2" t="s">
        <v>17388</v>
      </c>
      <c r="C4393" s="2" t="s">
        <v>17389</v>
      </c>
    </row>
    <row r="4394" spans="1:3">
      <c r="A4394" s="2" t="s">
        <v>8293</v>
      </c>
      <c r="B4394" s="2" t="s">
        <v>8294</v>
      </c>
      <c r="C4394" s="2" t="s">
        <v>17390</v>
      </c>
    </row>
    <row r="4395" spans="1:3">
      <c r="A4395" s="2" t="s">
        <v>8293</v>
      </c>
      <c r="B4395" s="2" t="s">
        <v>8295</v>
      </c>
      <c r="C4395" s="2" t="s">
        <v>17391</v>
      </c>
    </row>
    <row r="4396" spans="1:3">
      <c r="A4396" s="2" t="s">
        <v>8296</v>
      </c>
      <c r="B4396" s="2" t="s">
        <v>8297</v>
      </c>
      <c r="C4396" s="2" t="s">
        <v>17392</v>
      </c>
    </row>
    <row r="4397" spans="1:3">
      <c r="A4397" s="2" t="s">
        <v>8296</v>
      </c>
      <c r="B4397" s="2" t="s">
        <v>8298</v>
      </c>
      <c r="C4397" s="2" t="s">
        <v>17393</v>
      </c>
    </row>
    <row r="4398" spans="1:3">
      <c r="A4398" s="2" t="s">
        <v>8299</v>
      </c>
      <c r="B4398" s="2" t="s">
        <v>8300</v>
      </c>
      <c r="C4398" s="2" t="s">
        <v>17394</v>
      </c>
    </row>
    <row r="4399" spans="1:3">
      <c r="A4399" s="2" t="s">
        <v>8299</v>
      </c>
      <c r="B4399" s="2" t="s">
        <v>8301</v>
      </c>
      <c r="C4399" s="2" t="s">
        <v>17395</v>
      </c>
    </row>
    <row r="4400" spans="1:3">
      <c r="A4400" s="2" t="s">
        <v>8302</v>
      </c>
      <c r="B4400" s="2" t="s">
        <v>8303</v>
      </c>
      <c r="C4400" s="2" t="s">
        <v>17396</v>
      </c>
    </row>
    <row r="4401" spans="1:3">
      <c r="A4401" s="2" t="s">
        <v>8302</v>
      </c>
      <c r="B4401" s="2" t="s">
        <v>8304</v>
      </c>
      <c r="C4401" s="2" t="s">
        <v>17397</v>
      </c>
    </row>
    <row r="4402" spans="1:3">
      <c r="A4402" s="2" t="s">
        <v>8305</v>
      </c>
      <c r="B4402" s="2" t="s">
        <v>8306</v>
      </c>
      <c r="C4402" s="2" t="s">
        <v>17398</v>
      </c>
    </row>
    <row r="4403" spans="1:3">
      <c r="A4403" s="2" t="s">
        <v>8305</v>
      </c>
      <c r="B4403" s="2" t="s">
        <v>8306</v>
      </c>
      <c r="C4403" s="2" t="s">
        <v>17398</v>
      </c>
    </row>
    <row r="4404" spans="1:3">
      <c r="A4404" s="2" t="s">
        <v>8307</v>
      </c>
      <c r="B4404" s="2" t="s">
        <v>8308</v>
      </c>
      <c r="C4404" s="2" t="s">
        <v>17399</v>
      </c>
    </row>
    <row r="4405" spans="1:3">
      <c r="A4405" s="2" t="s">
        <v>8307</v>
      </c>
      <c r="B4405" s="2" t="s">
        <v>8309</v>
      </c>
      <c r="C4405" s="2" t="s">
        <v>17400</v>
      </c>
    </row>
    <row r="4406" spans="1:3">
      <c r="A4406" s="2" t="s">
        <v>8310</v>
      </c>
      <c r="B4406" s="2" t="s">
        <v>8311</v>
      </c>
      <c r="C4406" s="2" t="s">
        <v>17401</v>
      </c>
    </row>
    <row r="4407" spans="1:3">
      <c r="A4407" s="2" t="s">
        <v>8310</v>
      </c>
      <c r="B4407" s="2" t="s">
        <v>8312</v>
      </c>
      <c r="C4407" s="2" t="s">
        <v>17402</v>
      </c>
    </row>
    <row r="4408" spans="1:3">
      <c r="A4408" s="2" t="s">
        <v>8313</v>
      </c>
      <c r="B4408" s="2" t="s">
        <v>8314</v>
      </c>
      <c r="C4408" s="2" t="s">
        <v>17403</v>
      </c>
    </row>
    <row r="4409" spans="1:3">
      <c r="A4409" s="2" t="s">
        <v>8313</v>
      </c>
      <c r="B4409" s="2" t="s">
        <v>8315</v>
      </c>
      <c r="C4409" s="2" t="s">
        <v>17404</v>
      </c>
    </row>
    <row r="4410" spans="1:3">
      <c r="A4410" s="2" t="s">
        <v>8316</v>
      </c>
      <c r="B4410" s="2" t="s">
        <v>8317</v>
      </c>
      <c r="C4410" s="2" t="s">
        <v>17405</v>
      </c>
    </row>
    <row r="4411" spans="1:3">
      <c r="A4411" s="2" t="s">
        <v>8316</v>
      </c>
      <c r="B4411" s="2" t="s">
        <v>8318</v>
      </c>
      <c r="C4411" s="2" t="s">
        <v>17406</v>
      </c>
    </row>
    <row r="4412" spans="1:3">
      <c r="A4412" s="2" t="s">
        <v>8319</v>
      </c>
      <c r="B4412" s="2" t="s">
        <v>8320</v>
      </c>
      <c r="C4412" s="2" t="s">
        <v>17407</v>
      </c>
    </row>
    <row r="4413" spans="1:3">
      <c r="A4413" s="2" t="s">
        <v>8319</v>
      </c>
      <c r="B4413" s="2" t="s">
        <v>8320</v>
      </c>
      <c r="C4413" s="2" t="s">
        <v>17407</v>
      </c>
    </row>
    <row r="4414" spans="1:3">
      <c r="A4414" s="2" t="s">
        <v>8321</v>
      </c>
      <c r="B4414" s="2" t="s">
        <v>8322</v>
      </c>
      <c r="C4414" s="2" t="s">
        <v>17408</v>
      </c>
    </row>
    <row r="4415" spans="1:3">
      <c r="A4415" s="2" t="s">
        <v>8321</v>
      </c>
      <c r="B4415" s="2" t="s">
        <v>8323</v>
      </c>
      <c r="C4415" s="2" t="s">
        <v>17409</v>
      </c>
    </row>
    <row r="4416" spans="1:3">
      <c r="A4416" s="2" t="s">
        <v>8324</v>
      </c>
      <c r="B4416" s="2" t="s">
        <v>8325</v>
      </c>
      <c r="C4416" s="2" t="s">
        <v>17410</v>
      </c>
    </row>
    <row r="4417" spans="1:3">
      <c r="A4417" s="2" t="s">
        <v>8324</v>
      </c>
      <c r="B4417" s="2" t="s">
        <v>8326</v>
      </c>
      <c r="C4417" s="2" t="s">
        <v>17411</v>
      </c>
    </row>
    <row r="4418" spans="1:3">
      <c r="A4418" s="2" t="s">
        <v>8327</v>
      </c>
      <c r="B4418" s="2" t="s">
        <v>8328</v>
      </c>
      <c r="C4418" s="2" t="s">
        <v>17412</v>
      </c>
    </row>
    <row r="4419" spans="1:3">
      <c r="A4419" s="2" t="s">
        <v>8327</v>
      </c>
      <c r="B4419" s="2" t="s">
        <v>8329</v>
      </c>
      <c r="C4419" s="2" t="s">
        <v>17413</v>
      </c>
    </row>
    <row r="4420" spans="1:3">
      <c r="A4420" s="2" t="s">
        <v>8330</v>
      </c>
      <c r="B4420" s="2" t="s">
        <v>8331</v>
      </c>
      <c r="C4420" s="2" t="s">
        <v>17414</v>
      </c>
    </row>
    <row r="4421" spans="1:3">
      <c r="A4421" s="2" t="s">
        <v>8330</v>
      </c>
      <c r="B4421" s="2" t="s">
        <v>8332</v>
      </c>
      <c r="C4421" s="2" t="s">
        <v>17415</v>
      </c>
    </row>
    <row r="4422" spans="1:3">
      <c r="A4422" s="2" t="s">
        <v>8333</v>
      </c>
      <c r="B4422" s="2" t="s">
        <v>8334</v>
      </c>
      <c r="C4422" s="2" t="s">
        <v>17416</v>
      </c>
    </row>
    <row r="4423" spans="1:3">
      <c r="A4423" s="2" t="s">
        <v>8333</v>
      </c>
      <c r="B4423" s="2" t="s">
        <v>8335</v>
      </c>
      <c r="C4423" s="2" t="s">
        <v>17417</v>
      </c>
    </row>
    <row r="4424" spans="1:3">
      <c r="A4424" s="2" t="s">
        <v>8336</v>
      </c>
      <c r="B4424" s="2" t="s">
        <v>8337</v>
      </c>
      <c r="C4424" s="2" t="s">
        <v>17418</v>
      </c>
    </row>
    <row r="4425" spans="1:3">
      <c r="A4425" s="2" t="s">
        <v>8336</v>
      </c>
      <c r="B4425" s="2" t="s">
        <v>8338</v>
      </c>
      <c r="C4425" s="2" t="s">
        <v>17419</v>
      </c>
    </row>
    <row r="4426" spans="1:3">
      <c r="A4426" s="2" t="s">
        <v>8339</v>
      </c>
      <c r="B4426" s="2" t="s">
        <v>8340</v>
      </c>
      <c r="C4426" s="2" t="s">
        <v>17420</v>
      </c>
    </row>
    <row r="4427" spans="1:3">
      <c r="A4427" s="2" t="s">
        <v>8339</v>
      </c>
      <c r="B4427" s="2" t="s">
        <v>8341</v>
      </c>
      <c r="C4427" s="2" t="s">
        <v>17421</v>
      </c>
    </row>
    <row r="4428" spans="1:3">
      <c r="A4428" s="2" t="s">
        <v>8342</v>
      </c>
      <c r="B4428" s="2" t="s">
        <v>8343</v>
      </c>
      <c r="C4428" s="2" t="s">
        <v>17422</v>
      </c>
    </row>
    <row r="4429" spans="1:3">
      <c r="A4429" s="2" t="s">
        <v>8342</v>
      </c>
      <c r="B4429" s="2" t="s">
        <v>8344</v>
      </c>
      <c r="C4429" s="2" t="s">
        <v>17423</v>
      </c>
    </row>
    <row r="4430" spans="1:3">
      <c r="A4430" s="2" t="s">
        <v>17424</v>
      </c>
      <c r="B4430" s="2" t="s">
        <v>17425</v>
      </c>
      <c r="C4430" s="2" t="s">
        <v>17426</v>
      </c>
    </row>
    <row r="4431" spans="1:3">
      <c r="A4431" s="2" t="s">
        <v>17424</v>
      </c>
      <c r="B4431" s="2" t="s">
        <v>17427</v>
      </c>
      <c r="C4431" s="2" t="s">
        <v>17428</v>
      </c>
    </row>
    <row r="4432" spans="1:3">
      <c r="A4432" s="2" t="s">
        <v>17429</v>
      </c>
      <c r="B4432" s="2" t="s">
        <v>17430</v>
      </c>
      <c r="C4432" s="2" t="s">
        <v>17431</v>
      </c>
    </row>
    <row r="4433" spans="1:3">
      <c r="A4433" s="2" t="s">
        <v>17429</v>
      </c>
      <c r="B4433" s="2" t="s">
        <v>17432</v>
      </c>
      <c r="C4433" s="2" t="s">
        <v>17433</v>
      </c>
    </row>
    <row r="4434" spans="1:3">
      <c r="A4434" s="2" t="s">
        <v>8345</v>
      </c>
      <c r="B4434" s="2" t="s">
        <v>8346</v>
      </c>
      <c r="C4434" s="2" t="s">
        <v>17434</v>
      </c>
    </row>
    <row r="4435" spans="1:3">
      <c r="A4435" s="2" t="s">
        <v>8345</v>
      </c>
      <c r="B4435" s="2" t="s">
        <v>8346</v>
      </c>
      <c r="C4435" s="2" t="s">
        <v>17434</v>
      </c>
    </row>
    <row r="4436" spans="1:3">
      <c r="A4436" s="2" t="s">
        <v>8347</v>
      </c>
      <c r="B4436" s="2" t="s">
        <v>8348</v>
      </c>
      <c r="C4436" s="2" t="s">
        <v>17435</v>
      </c>
    </row>
    <row r="4437" spans="1:3">
      <c r="A4437" s="2" t="s">
        <v>8347</v>
      </c>
      <c r="B4437" s="2" t="s">
        <v>8348</v>
      </c>
      <c r="C4437" s="2" t="s">
        <v>17435</v>
      </c>
    </row>
    <row r="4438" spans="1:3">
      <c r="A4438" s="2" t="s">
        <v>8349</v>
      </c>
      <c r="B4438" s="2" t="s">
        <v>8350</v>
      </c>
      <c r="C4438" s="2" t="s">
        <v>17436</v>
      </c>
    </row>
    <row r="4439" spans="1:3">
      <c r="A4439" s="2" t="s">
        <v>8349</v>
      </c>
      <c r="B4439" s="2" t="s">
        <v>8351</v>
      </c>
      <c r="C4439" s="2" t="s">
        <v>17437</v>
      </c>
    </row>
    <row r="4440" spans="1:3">
      <c r="A4440" s="2" t="s">
        <v>8352</v>
      </c>
      <c r="B4440" s="2" t="s">
        <v>8353</v>
      </c>
      <c r="C4440" s="2" t="s">
        <v>17438</v>
      </c>
    </row>
    <row r="4441" spans="1:3">
      <c r="A4441" s="2" t="s">
        <v>8352</v>
      </c>
      <c r="B4441" s="2" t="s">
        <v>8353</v>
      </c>
      <c r="C4441" s="2" t="s">
        <v>17438</v>
      </c>
    </row>
    <row r="4442" spans="1:3">
      <c r="A4442" s="2" t="s">
        <v>8354</v>
      </c>
      <c r="B4442" s="2" t="s">
        <v>8355</v>
      </c>
      <c r="C4442" s="2" t="s">
        <v>17439</v>
      </c>
    </row>
    <row r="4443" spans="1:3">
      <c r="A4443" s="2" t="s">
        <v>8354</v>
      </c>
      <c r="B4443" s="2" t="s">
        <v>8356</v>
      </c>
      <c r="C4443" s="2" t="s">
        <v>17440</v>
      </c>
    </row>
    <row r="4444" spans="1:3">
      <c r="A4444" s="2" t="s">
        <v>8357</v>
      </c>
      <c r="B4444" s="2" t="s">
        <v>8358</v>
      </c>
      <c r="C4444" s="2" t="s">
        <v>17441</v>
      </c>
    </row>
    <row r="4445" spans="1:3">
      <c r="A4445" s="2" t="s">
        <v>8357</v>
      </c>
      <c r="B4445" s="2" t="s">
        <v>8359</v>
      </c>
      <c r="C4445" s="2" t="s">
        <v>17442</v>
      </c>
    </row>
    <row r="4446" spans="1:3">
      <c r="A4446" s="2" t="s">
        <v>8360</v>
      </c>
      <c r="B4446" s="2" t="s">
        <v>8361</v>
      </c>
      <c r="C4446" s="2" t="s">
        <v>17443</v>
      </c>
    </row>
    <row r="4447" spans="1:3">
      <c r="A4447" s="2" t="s">
        <v>8360</v>
      </c>
      <c r="B4447" s="2" t="s">
        <v>8362</v>
      </c>
      <c r="C4447" s="2" t="s">
        <v>17444</v>
      </c>
    </row>
    <row r="4448" spans="1:3">
      <c r="A4448" s="2" t="s">
        <v>8363</v>
      </c>
      <c r="B4448" s="2" t="s">
        <v>8364</v>
      </c>
      <c r="C4448" s="2" t="s">
        <v>17445</v>
      </c>
    </row>
    <row r="4449" spans="1:3">
      <c r="A4449" s="2" t="s">
        <v>8363</v>
      </c>
      <c r="B4449" s="2" t="s">
        <v>8364</v>
      </c>
      <c r="C4449" s="2" t="s">
        <v>17445</v>
      </c>
    </row>
    <row r="4450" spans="1:3">
      <c r="A4450" s="2" t="s">
        <v>8365</v>
      </c>
      <c r="B4450" s="2" t="s">
        <v>8366</v>
      </c>
      <c r="C4450" s="2" t="s">
        <v>17446</v>
      </c>
    </row>
    <row r="4451" spans="1:3">
      <c r="A4451" s="2" t="s">
        <v>8365</v>
      </c>
      <c r="B4451" s="2" t="s">
        <v>8367</v>
      </c>
      <c r="C4451" s="2" t="s">
        <v>17447</v>
      </c>
    </row>
    <row r="4452" spans="1:3">
      <c r="A4452" s="2" t="s">
        <v>8368</v>
      </c>
      <c r="B4452" s="2" t="s">
        <v>8369</v>
      </c>
      <c r="C4452" s="2" t="s">
        <v>17448</v>
      </c>
    </row>
    <row r="4453" spans="1:3">
      <c r="A4453" s="2" t="s">
        <v>8368</v>
      </c>
      <c r="B4453" s="2" t="s">
        <v>8370</v>
      </c>
      <c r="C4453" s="2" t="s">
        <v>17449</v>
      </c>
    </row>
    <row r="4454" spans="1:3">
      <c r="A4454" s="2" t="s">
        <v>8371</v>
      </c>
      <c r="B4454" s="2" t="s">
        <v>8372</v>
      </c>
      <c r="C4454" s="2" t="s">
        <v>17450</v>
      </c>
    </row>
    <row r="4455" spans="1:3">
      <c r="A4455" s="2" t="s">
        <v>8371</v>
      </c>
      <c r="B4455" s="2" t="s">
        <v>8372</v>
      </c>
      <c r="C4455" s="2" t="s">
        <v>17450</v>
      </c>
    </row>
    <row r="4456" spans="1:3">
      <c r="A4456" s="2" t="s">
        <v>8373</v>
      </c>
      <c r="B4456" s="2" t="s">
        <v>8374</v>
      </c>
      <c r="C4456" s="2" t="s">
        <v>17451</v>
      </c>
    </row>
    <row r="4457" spans="1:3">
      <c r="A4457" s="2" t="s">
        <v>8373</v>
      </c>
      <c r="B4457" s="2" t="s">
        <v>8375</v>
      </c>
      <c r="C4457" s="2" t="s">
        <v>17452</v>
      </c>
    </row>
    <row r="4458" spans="1:3">
      <c r="A4458" s="2" t="s">
        <v>8376</v>
      </c>
      <c r="B4458" s="2" t="s">
        <v>8377</v>
      </c>
      <c r="C4458" s="2" t="s">
        <v>17453</v>
      </c>
    </row>
    <row r="4459" spans="1:3">
      <c r="A4459" s="2" t="s">
        <v>8376</v>
      </c>
      <c r="B4459" s="2" t="s">
        <v>8377</v>
      </c>
      <c r="C4459" s="2" t="s">
        <v>17453</v>
      </c>
    </row>
    <row r="4460" spans="1:3">
      <c r="A4460" s="2" t="s">
        <v>8378</v>
      </c>
      <c r="B4460" s="2" t="s">
        <v>8379</v>
      </c>
      <c r="C4460" s="2" t="s">
        <v>17454</v>
      </c>
    </row>
    <row r="4461" spans="1:3">
      <c r="A4461" s="2" t="s">
        <v>8378</v>
      </c>
      <c r="B4461" s="2" t="s">
        <v>8380</v>
      </c>
      <c r="C4461" s="2" t="s">
        <v>17455</v>
      </c>
    </row>
    <row r="4462" spans="1:3">
      <c r="A4462" s="2" t="s">
        <v>8381</v>
      </c>
      <c r="B4462" s="2" t="s">
        <v>8382</v>
      </c>
      <c r="C4462" s="2" t="s">
        <v>17456</v>
      </c>
    </row>
    <row r="4463" spans="1:3">
      <c r="A4463" s="2" t="s">
        <v>8381</v>
      </c>
      <c r="B4463" s="2" t="s">
        <v>8383</v>
      </c>
      <c r="C4463" s="2" t="s">
        <v>17457</v>
      </c>
    </row>
    <row r="4464" spans="1:3">
      <c r="A4464" s="2" t="s">
        <v>8384</v>
      </c>
      <c r="B4464" s="2" t="s">
        <v>8385</v>
      </c>
      <c r="C4464" s="2" t="s">
        <v>17458</v>
      </c>
    </row>
    <row r="4465" spans="1:3">
      <c r="A4465" s="2" t="s">
        <v>8384</v>
      </c>
      <c r="B4465" s="2" t="s">
        <v>8386</v>
      </c>
      <c r="C4465" s="2" t="s">
        <v>17459</v>
      </c>
    </row>
    <row r="4466" spans="1:3">
      <c r="A4466" s="2" t="s">
        <v>8387</v>
      </c>
      <c r="B4466" s="2" t="s">
        <v>8388</v>
      </c>
      <c r="C4466" s="2" t="s">
        <v>17460</v>
      </c>
    </row>
    <row r="4467" spans="1:3">
      <c r="A4467" s="2" t="s">
        <v>8387</v>
      </c>
      <c r="B4467" s="2" t="s">
        <v>8389</v>
      </c>
      <c r="C4467" s="2" t="s">
        <v>17461</v>
      </c>
    </row>
    <row r="4468" spans="1:3">
      <c r="A4468" s="2" t="s">
        <v>8390</v>
      </c>
      <c r="B4468" s="2" t="s">
        <v>8391</v>
      </c>
      <c r="C4468" s="2" t="s">
        <v>17462</v>
      </c>
    </row>
    <row r="4469" spans="1:3">
      <c r="A4469" s="2" t="s">
        <v>8390</v>
      </c>
      <c r="B4469" s="2" t="s">
        <v>8392</v>
      </c>
      <c r="C4469" s="2" t="s">
        <v>17463</v>
      </c>
    </row>
    <row r="4470" spans="1:3">
      <c r="A4470" s="2" t="s">
        <v>8393</v>
      </c>
      <c r="B4470" s="2" t="s">
        <v>8394</v>
      </c>
      <c r="C4470" s="2" t="s">
        <v>17464</v>
      </c>
    </row>
    <row r="4471" spans="1:3">
      <c r="A4471" s="2" t="s">
        <v>8393</v>
      </c>
      <c r="B4471" s="2" t="s">
        <v>8395</v>
      </c>
      <c r="C4471" s="2" t="s">
        <v>17465</v>
      </c>
    </row>
    <row r="4472" spans="1:3">
      <c r="A4472" s="2" t="s">
        <v>8396</v>
      </c>
      <c r="B4472" s="2" t="s">
        <v>8397</v>
      </c>
      <c r="C4472" s="2" t="s">
        <v>17466</v>
      </c>
    </row>
    <row r="4473" spans="1:3">
      <c r="A4473" s="2" t="s">
        <v>8396</v>
      </c>
      <c r="B4473" s="2" t="s">
        <v>8397</v>
      </c>
      <c r="C4473" s="2" t="s">
        <v>17466</v>
      </c>
    </row>
    <row r="4474" spans="1:3">
      <c r="A4474" s="2" t="s">
        <v>8398</v>
      </c>
      <c r="B4474" s="2" t="s">
        <v>8399</v>
      </c>
      <c r="C4474" s="2" t="s">
        <v>17467</v>
      </c>
    </row>
    <row r="4475" spans="1:3">
      <c r="A4475" s="2" t="s">
        <v>8398</v>
      </c>
      <c r="B4475" s="2" t="s">
        <v>8399</v>
      </c>
      <c r="C4475" s="2" t="s">
        <v>17467</v>
      </c>
    </row>
    <row r="4476" spans="1:3">
      <c r="A4476" s="2" t="s">
        <v>8400</v>
      </c>
      <c r="B4476" s="2" t="s">
        <v>8401</v>
      </c>
      <c r="C4476" s="2" t="s">
        <v>17468</v>
      </c>
    </row>
    <row r="4477" spans="1:3">
      <c r="A4477" s="2" t="s">
        <v>8400</v>
      </c>
      <c r="B4477" s="2" t="s">
        <v>8402</v>
      </c>
      <c r="C4477" s="2" t="s">
        <v>17469</v>
      </c>
    </row>
    <row r="4478" spans="1:3">
      <c r="A4478" s="2" t="s">
        <v>8403</v>
      </c>
      <c r="B4478" s="2" t="s">
        <v>8404</v>
      </c>
      <c r="C4478" s="2" t="s">
        <v>17470</v>
      </c>
    </row>
    <row r="4479" spans="1:3">
      <c r="A4479" s="2" t="s">
        <v>8403</v>
      </c>
      <c r="B4479" s="2" t="s">
        <v>8405</v>
      </c>
      <c r="C4479" s="2" t="s">
        <v>17471</v>
      </c>
    </row>
    <row r="4480" spans="1:3">
      <c r="A4480" s="2" t="s">
        <v>8406</v>
      </c>
      <c r="B4480" s="2" t="s">
        <v>8407</v>
      </c>
      <c r="C4480" s="2" t="s">
        <v>17472</v>
      </c>
    </row>
    <row r="4481" spans="1:3">
      <c r="A4481" s="2" t="s">
        <v>8406</v>
      </c>
      <c r="B4481" s="2" t="s">
        <v>8408</v>
      </c>
      <c r="C4481" s="2" t="s">
        <v>17473</v>
      </c>
    </row>
    <row r="4482" spans="1:3">
      <c r="A4482" s="2" t="s">
        <v>8409</v>
      </c>
      <c r="B4482" s="2" t="s">
        <v>8410</v>
      </c>
      <c r="C4482" s="2" t="s">
        <v>17474</v>
      </c>
    </row>
    <row r="4483" spans="1:3">
      <c r="A4483" s="2" t="s">
        <v>8409</v>
      </c>
      <c r="B4483" s="2" t="s">
        <v>8411</v>
      </c>
      <c r="C4483" s="2" t="s">
        <v>17475</v>
      </c>
    </row>
    <row r="4484" spans="1:3">
      <c r="A4484" s="2" t="s">
        <v>8412</v>
      </c>
      <c r="B4484" s="2" t="s">
        <v>8413</v>
      </c>
      <c r="C4484" s="2" t="s">
        <v>17476</v>
      </c>
    </row>
    <row r="4485" spans="1:3">
      <c r="A4485" s="2" t="s">
        <v>8412</v>
      </c>
      <c r="B4485" s="2" t="s">
        <v>8414</v>
      </c>
      <c r="C4485" s="2" t="s">
        <v>17477</v>
      </c>
    </row>
    <row r="4486" spans="1:3">
      <c r="A4486" s="2" t="s">
        <v>8415</v>
      </c>
      <c r="B4486" s="2" t="s">
        <v>5089</v>
      </c>
      <c r="C4486" s="2" t="s">
        <v>17478</v>
      </c>
    </row>
    <row r="4487" spans="1:3">
      <c r="A4487" s="2" t="s">
        <v>8415</v>
      </c>
      <c r="B4487" s="2" t="s">
        <v>8416</v>
      </c>
      <c r="C4487" s="2" t="s">
        <v>17479</v>
      </c>
    </row>
    <row r="4488" spans="1:3">
      <c r="A4488" s="2" t="s">
        <v>8417</v>
      </c>
      <c r="B4488" s="2" t="s">
        <v>8418</v>
      </c>
      <c r="C4488" s="2" t="s">
        <v>17480</v>
      </c>
    </row>
    <row r="4489" spans="1:3">
      <c r="A4489" s="2" t="s">
        <v>8417</v>
      </c>
      <c r="B4489" s="2" t="s">
        <v>8418</v>
      </c>
      <c r="C4489" s="2" t="s">
        <v>17480</v>
      </c>
    </row>
    <row r="4490" spans="1:3">
      <c r="A4490" s="2" t="s">
        <v>8419</v>
      </c>
      <c r="B4490" s="2" t="s">
        <v>8420</v>
      </c>
      <c r="C4490" s="2" t="s">
        <v>17481</v>
      </c>
    </row>
    <row r="4491" spans="1:3">
      <c r="A4491" s="2" t="s">
        <v>8421</v>
      </c>
      <c r="B4491" s="2" t="s">
        <v>17482</v>
      </c>
      <c r="C4491" s="2" t="s">
        <v>17483</v>
      </c>
    </row>
    <row r="4492" spans="1:3">
      <c r="A4492" s="2" t="s">
        <v>8422</v>
      </c>
      <c r="B4492" s="2" t="s">
        <v>8423</v>
      </c>
      <c r="C4492" s="2" t="s">
        <v>17484</v>
      </c>
    </row>
    <row r="4493" spans="1:3">
      <c r="A4493" s="2" t="s">
        <v>8424</v>
      </c>
      <c r="B4493" s="2" t="s">
        <v>8425</v>
      </c>
      <c r="C4493" s="2" t="s">
        <v>17485</v>
      </c>
    </row>
    <row r="4494" spans="1:3">
      <c r="A4494" s="2" t="s">
        <v>8426</v>
      </c>
      <c r="B4494" s="2" t="s">
        <v>8427</v>
      </c>
      <c r="C4494" s="2" t="s">
        <v>17486</v>
      </c>
    </row>
    <row r="4495" spans="1:3">
      <c r="A4495" s="2" t="s">
        <v>8428</v>
      </c>
      <c r="B4495" s="2" t="s">
        <v>8429</v>
      </c>
      <c r="C4495" s="2" t="s">
        <v>17487</v>
      </c>
    </row>
    <row r="4496" spans="1:3">
      <c r="A4496" s="2" t="s">
        <v>8430</v>
      </c>
      <c r="B4496" s="2" t="s">
        <v>8431</v>
      </c>
      <c r="C4496" s="2" t="s">
        <v>17488</v>
      </c>
    </row>
    <row r="4497" spans="1:3">
      <c r="A4497" s="2" t="s">
        <v>8432</v>
      </c>
      <c r="B4497" s="2" t="s">
        <v>8433</v>
      </c>
      <c r="C4497" s="2" t="s">
        <v>17489</v>
      </c>
    </row>
    <row r="4498" spans="1:3">
      <c r="A4498" s="2" t="s">
        <v>8434</v>
      </c>
      <c r="B4498" s="2" t="s">
        <v>8435</v>
      </c>
      <c r="C4498" s="2" t="s">
        <v>17490</v>
      </c>
    </row>
    <row r="4499" spans="1:3">
      <c r="A4499" s="2" t="s">
        <v>8436</v>
      </c>
      <c r="B4499" s="2" t="s">
        <v>8437</v>
      </c>
      <c r="C4499" s="2" t="s">
        <v>17491</v>
      </c>
    </row>
    <row r="4500" spans="1:3">
      <c r="A4500" s="2" t="s">
        <v>8438</v>
      </c>
      <c r="B4500" s="2" t="s">
        <v>8439</v>
      </c>
      <c r="C4500" s="2" t="s">
        <v>17492</v>
      </c>
    </row>
    <row r="4501" spans="1:3">
      <c r="A4501" s="2" t="s">
        <v>8440</v>
      </c>
      <c r="B4501" s="2" t="s">
        <v>8441</v>
      </c>
      <c r="C4501" s="2" t="s">
        <v>17493</v>
      </c>
    </row>
    <row r="4502" spans="1:3">
      <c r="A4502" s="2" t="s">
        <v>8442</v>
      </c>
      <c r="B4502" s="2" t="s">
        <v>8443</v>
      </c>
      <c r="C4502" s="2" t="s">
        <v>17494</v>
      </c>
    </row>
    <row r="4503" spans="1:3">
      <c r="A4503" s="2" t="s">
        <v>8444</v>
      </c>
      <c r="B4503" s="2" t="s">
        <v>17495</v>
      </c>
      <c r="C4503" s="2" t="s">
        <v>17496</v>
      </c>
    </row>
    <row r="4504" spans="1:3">
      <c r="A4504" s="2" t="s">
        <v>8445</v>
      </c>
      <c r="B4504" s="2" t="s">
        <v>8446</v>
      </c>
      <c r="C4504" s="2" t="s">
        <v>17497</v>
      </c>
    </row>
    <row r="4505" spans="1:3">
      <c r="A4505" s="2" t="s">
        <v>8447</v>
      </c>
      <c r="B4505" s="2" t="s">
        <v>8448</v>
      </c>
      <c r="C4505" s="2" t="s">
        <v>17498</v>
      </c>
    </row>
    <row r="4506" spans="1:3">
      <c r="A4506" s="2" t="s">
        <v>8449</v>
      </c>
      <c r="B4506" s="2" t="s">
        <v>8450</v>
      </c>
      <c r="C4506" s="2" t="s">
        <v>17499</v>
      </c>
    </row>
    <row r="4507" spans="1:3">
      <c r="A4507" s="2" t="s">
        <v>8449</v>
      </c>
      <c r="B4507" s="2" t="s">
        <v>8451</v>
      </c>
      <c r="C4507" s="2" t="s">
        <v>17500</v>
      </c>
    </row>
    <row r="4508" spans="1:3">
      <c r="A4508" s="2" t="s">
        <v>8452</v>
      </c>
      <c r="B4508" s="2" t="s">
        <v>8453</v>
      </c>
      <c r="C4508" s="2" t="s">
        <v>17501</v>
      </c>
    </row>
    <row r="4509" spans="1:3">
      <c r="A4509" s="2" t="s">
        <v>8452</v>
      </c>
      <c r="B4509" s="2" t="s">
        <v>8454</v>
      </c>
      <c r="C4509" s="2" t="s">
        <v>17502</v>
      </c>
    </row>
    <row r="4510" spans="1:3">
      <c r="A4510" s="2" t="s">
        <v>8455</v>
      </c>
      <c r="B4510" s="2" t="s">
        <v>8456</v>
      </c>
      <c r="C4510" s="2" t="s">
        <v>17503</v>
      </c>
    </row>
    <row r="4511" spans="1:3">
      <c r="A4511" s="2" t="s">
        <v>8455</v>
      </c>
      <c r="B4511" s="2" t="s">
        <v>7677</v>
      </c>
      <c r="C4511" s="2" t="s">
        <v>17504</v>
      </c>
    </row>
    <row r="4512" spans="1:3">
      <c r="A4512" s="2" t="s">
        <v>8457</v>
      </c>
      <c r="B4512" s="2" t="s">
        <v>8458</v>
      </c>
      <c r="C4512" s="2" t="s">
        <v>17505</v>
      </c>
    </row>
    <row r="4513" spans="1:3">
      <c r="A4513" s="2" t="s">
        <v>8457</v>
      </c>
      <c r="B4513" s="2" t="s">
        <v>8459</v>
      </c>
      <c r="C4513" s="2" t="s">
        <v>17506</v>
      </c>
    </row>
    <row r="4514" spans="1:3">
      <c r="A4514" s="2" t="s">
        <v>8460</v>
      </c>
      <c r="B4514" s="2" t="s">
        <v>5042</v>
      </c>
      <c r="C4514" s="2" t="s">
        <v>17507</v>
      </c>
    </row>
    <row r="4515" spans="1:3">
      <c r="A4515" s="2" t="s">
        <v>8460</v>
      </c>
      <c r="B4515" s="2" t="s">
        <v>8461</v>
      </c>
      <c r="C4515" s="2" t="s">
        <v>17508</v>
      </c>
    </row>
    <row r="4516" spans="1:3">
      <c r="A4516" s="2" t="s">
        <v>8462</v>
      </c>
      <c r="B4516" s="2" t="s">
        <v>8463</v>
      </c>
      <c r="C4516" s="2" t="s">
        <v>17509</v>
      </c>
    </row>
    <row r="4517" spans="1:3">
      <c r="A4517" s="2" t="s">
        <v>8462</v>
      </c>
      <c r="B4517" s="2" t="s">
        <v>8464</v>
      </c>
      <c r="C4517" s="2" t="s">
        <v>17510</v>
      </c>
    </row>
    <row r="4518" spans="1:3">
      <c r="A4518" s="2" t="s">
        <v>8465</v>
      </c>
      <c r="B4518" s="2" t="s">
        <v>8466</v>
      </c>
      <c r="C4518" s="2" t="s">
        <v>17511</v>
      </c>
    </row>
    <row r="4519" spans="1:3">
      <c r="A4519" s="2" t="s">
        <v>8465</v>
      </c>
      <c r="B4519" s="2" t="s">
        <v>8467</v>
      </c>
      <c r="C4519" s="2" t="s">
        <v>17512</v>
      </c>
    </row>
    <row r="4520" spans="1:3">
      <c r="A4520" s="2" t="s">
        <v>8468</v>
      </c>
      <c r="B4520" s="2" t="s">
        <v>8469</v>
      </c>
      <c r="C4520" s="2" t="s">
        <v>17513</v>
      </c>
    </row>
    <row r="4521" spans="1:3">
      <c r="A4521" s="2" t="s">
        <v>8468</v>
      </c>
      <c r="B4521" s="2" t="s">
        <v>8470</v>
      </c>
      <c r="C4521" s="2" t="s">
        <v>17514</v>
      </c>
    </row>
    <row r="4522" spans="1:3">
      <c r="A4522" s="2" t="s">
        <v>8471</v>
      </c>
      <c r="B4522" s="2" t="s">
        <v>8472</v>
      </c>
      <c r="C4522" s="2" t="s">
        <v>17515</v>
      </c>
    </row>
    <row r="4523" spans="1:3">
      <c r="A4523" s="2" t="s">
        <v>8471</v>
      </c>
      <c r="B4523" s="2" t="s">
        <v>8473</v>
      </c>
      <c r="C4523" s="2" t="s">
        <v>17516</v>
      </c>
    </row>
    <row r="4524" spans="1:3">
      <c r="A4524" s="2" t="s">
        <v>8474</v>
      </c>
      <c r="B4524" s="2" t="s">
        <v>8475</v>
      </c>
      <c r="C4524" s="2" t="s">
        <v>17517</v>
      </c>
    </row>
    <row r="4525" spans="1:3">
      <c r="A4525" s="2" t="s">
        <v>8474</v>
      </c>
      <c r="B4525" s="2" t="s">
        <v>8476</v>
      </c>
      <c r="C4525" s="2" t="s">
        <v>17518</v>
      </c>
    </row>
    <row r="4526" spans="1:3">
      <c r="A4526" s="2" t="s">
        <v>8477</v>
      </c>
      <c r="B4526" s="2" t="s">
        <v>8478</v>
      </c>
      <c r="C4526" s="2" t="s">
        <v>17519</v>
      </c>
    </row>
    <row r="4527" spans="1:3">
      <c r="A4527" s="2" t="s">
        <v>8477</v>
      </c>
      <c r="B4527" s="2" t="s">
        <v>8479</v>
      </c>
      <c r="C4527" s="2" t="s">
        <v>17520</v>
      </c>
    </row>
    <row r="4528" spans="1:3">
      <c r="A4528" s="2" t="s">
        <v>8480</v>
      </c>
      <c r="B4528" s="2" t="s">
        <v>8481</v>
      </c>
      <c r="C4528" s="2" t="s">
        <v>17521</v>
      </c>
    </row>
    <row r="4529" spans="1:3">
      <c r="A4529" s="2" t="s">
        <v>8480</v>
      </c>
      <c r="B4529" s="2" t="s">
        <v>8482</v>
      </c>
      <c r="C4529" s="2" t="s">
        <v>17522</v>
      </c>
    </row>
    <row r="4530" spans="1:3">
      <c r="A4530" s="2" t="s">
        <v>8483</v>
      </c>
      <c r="B4530" s="2" t="s">
        <v>8484</v>
      </c>
      <c r="C4530" s="2" t="s">
        <v>17523</v>
      </c>
    </row>
    <row r="4531" spans="1:3">
      <c r="A4531" s="2" t="s">
        <v>8483</v>
      </c>
      <c r="B4531" s="2" t="s">
        <v>8485</v>
      </c>
      <c r="C4531" s="2" t="s">
        <v>17524</v>
      </c>
    </row>
    <row r="4532" spans="1:3">
      <c r="A4532" s="2" t="s">
        <v>8486</v>
      </c>
      <c r="B4532" s="2" t="s">
        <v>8487</v>
      </c>
      <c r="C4532" s="2" t="s">
        <v>17525</v>
      </c>
    </row>
    <row r="4533" spans="1:3">
      <c r="A4533" s="2" t="s">
        <v>8486</v>
      </c>
      <c r="B4533" s="2" t="s">
        <v>8488</v>
      </c>
      <c r="C4533" s="2" t="s">
        <v>17526</v>
      </c>
    </row>
    <row r="4534" spans="1:3">
      <c r="A4534" s="2" t="s">
        <v>8489</v>
      </c>
      <c r="B4534" s="2" t="s">
        <v>8490</v>
      </c>
      <c r="C4534" s="2" t="s">
        <v>17527</v>
      </c>
    </row>
    <row r="4535" spans="1:3">
      <c r="A4535" s="2" t="s">
        <v>8489</v>
      </c>
      <c r="B4535" s="2" t="s">
        <v>8491</v>
      </c>
      <c r="C4535" s="2" t="s">
        <v>17528</v>
      </c>
    </row>
    <row r="4536" spans="1:3">
      <c r="A4536" s="2" t="s">
        <v>8492</v>
      </c>
      <c r="B4536" s="2" t="s">
        <v>8493</v>
      </c>
      <c r="C4536" s="2" t="s">
        <v>17529</v>
      </c>
    </row>
    <row r="4537" spans="1:3">
      <c r="A4537" s="2" t="s">
        <v>8492</v>
      </c>
      <c r="B4537" s="2" t="s">
        <v>8494</v>
      </c>
      <c r="C4537" s="2" t="s">
        <v>17530</v>
      </c>
    </row>
    <row r="4538" spans="1:3">
      <c r="A4538" s="2" t="s">
        <v>8495</v>
      </c>
      <c r="B4538" s="2" t="s">
        <v>8496</v>
      </c>
      <c r="C4538" s="2" t="s">
        <v>17531</v>
      </c>
    </row>
    <row r="4539" spans="1:3">
      <c r="A4539" s="2" t="s">
        <v>8497</v>
      </c>
      <c r="B4539" s="2" t="s">
        <v>8498</v>
      </c>
      <c r="C4539" s="2" t="s">
        <v>17532</v>
      </c>
    </row>
    <row r="4540" spans="1:3">
      <c r="A4540" s="2" t="s">
        <v>8499</v>
      </c>
      <c r="B4540" s="2" t="s">
        <v>8500</v>
      </c>
      <c r="C4540" s="2" t="s">
        <v>17533</v>
      </c>
    </row>
    <row r="4541" spans="1:3">
      <c r="A4541" s="2" t="s">
        <v>8501</v>
      </c>
      <c r="B4541" s="2" t="s">
        <v>8502</v>
      </c>
      <c r="C4541" s="2" t="s">
        <v>17534</v>
      </c>
    </row>
    <row r="4542" spans="1:3">
      <c r="A4542" s="2" t="s">
        <v>8503</v>
      </c>
      <c r="B4542" s="2" t="s">
        <v>8504</v>
      </c>
      <c r="C4542" s="2" t="s">
        <v>17535</v>
      </c>
    </row>
    <row r="4543" spans="1:3">
      <c r="A4543" s="2" t="s">
        <v>8505</v>
      </c>
      <c r="B4543" s="2" t="s">
        <v>8506</v>
      </c>
      <c r="C4543" s="2" t="s">
        <v>17536</v>
      </c>
    </row>
    <row r="4544" spans="1:3">
      <c r="A4544" s="2" t="s">
        <v>8507</v>
      </c>
      <c r="B4544" s="2" t="s">
        <v>8508</v>
      </c>
      <c r="C4544" s="2" t="s">
        <v>17537</v>
      </c>
    </row>
    <row r="4545" spans="1:3">
      <c r="A4545" s="2" t="s">
        <v>8509</v>
      </c>
      <c r="B4545" s="2" t="s">
        <v>8510</v>
      </c>
      <c r="C4545" s="2" t="s">
        <v>17538</v>
      </c>
    </row>
    <row r="4546" spans="1:3">
      <c r="A4546" s="2" t="s">
        <v>8511</v>
      </c>
      <c r="B4546" s="2" t="s">
        <v>8512</v>
      </c>
      <c r="C4546" s="2" t="s">
        <v>17539</v>
      </c>
    </row>
    <row r="4547" spans="1:3">
      <c r="A4547" s="2" t="s">
        <v>8513</v>
      </c>
      <c r="B4547" s="2" t="s">
        <v>8514</v>
      </c>
      <c r="C4547" s="2" t="s">
        <v>17540</v>
      </c>
    </row>
    <row r="4548" spans="1:3">
      <c r="A4548" s="2" t="s">
        <v>8515</v>
      </c>
      <c r="B4548" s="2" t="s">
        <v>8516</v>
      </c>
      <c r="C4548" s="2" t="s">
        <v>17541</v>
      </c>
    </row>
    <row r="4549" spans="1:3">
      <c r="A4549" s="2" t="s">
        <v>8517</v>
      </c>
      <c r="B4549" s="2" t="s">
        <v>8518</v>
      </c>
      <c r="C4549" s="2" t="s">
        <v>17542</v>
      </c>
    </row>
    <row r="4550" spans="1:3">
      <c r="A4550" s="2" t="s">
        <v>8519</v>
      </c>
      <c r="B4550" s="2" t="s">
        <v>8520</v>
      </c>
      <c r="C4550" s="2" t="s">
        <v>17543</v>
      </c>
    </row>
    <row r="4551" spans="1:3">
      <c r="A4551" s="2" t="s">
        <v>8521</v>
      </c>
      <c r="B4551" s="2" t="s">
        <v>8522</v>
      </c>
      <c r="C4551" s="2" t="s">
        <v>17544</v>
      </c>
    </row>
    <row r="4552" spans="1:3">
      <c r="A4552" s="2" t="s">
        <v>8523</v>
      </c>
      <c r="B4552" s="2" t="s">
        <v>8524</v>
      </c>
      <c r="C4552" s="2" t="s">
        <v>17545</v>
      </c>
    </row>
    <row r="4553" spans="1:3">
      <c r="A4553" s="2" t="s">
        <v>8525</v>
      </c>
      <c r="B4553" s="2" t="s">
        <v>8526</v>
      </c>
      <c r="C4553" s="2" t="s">
        <v>17546</v>
      </c>
    </row>
    <row r="4554" spans="1:3">
      <c r="A4554" s="2" t="s">
        <v>8527</v>
      </c>
      <c r="B4554" s="2" t="s">
        <v>8528</v>
      </c>
      <c r="C4554" s="2" t="s">
        <v>17547</v>
      </c>
    </row>
    <row r="4555" spans="1:3">
      <c r="A4555" s="2" t="s">
        <v>8529</v>
      </c>
      <c r="B4555" s="2" t="s">
        <v>8530</v>
      </c>
      <c r="C4555" s="2" t="s">
        <v>17548</v>
      </c>
    </row>
    <row r="4556" spans="1:3">
      <c r="A4556" s="2" t="s">
        <v>8531</v>
      </c>
      <c r="B4556" s="2" t="s">
        <v>8532</v>
      </c>
      <c r="C4556" s="2" t="s">
        <v>17549</v>
      </c>
    </row>
    <row r="4557" spans="1:3">
      <c r="A4557" s="2" t="s">
        <v>8533</v>
      </c>
      <c r="B4557" s="2" t="s">
        <v>8534</v>
      </c>
      <c r="C4557" s="2" t="s">
        <v>17550</v>
      </c>
    </row>
    <row r="4558" spans="1:3">
      <c r="A4558" s="2" t="s">
        <v>8535</v>
      </c>
      <c r="B4558" s="2" t="s">
        <v>8536</v>
      </c>
      <c r="C4558" s="2" t="s">
        <v>17551</v>
      </c>
    </row>
    <row r="4559" spans="1:3">
      <c r="A4559" s="2" t="s">
        <v>8535</v>
      </c>
      <c r="B4559" s="2" t="s">
        <v>8536</v>
      </c>
      <c r="C4559" s="2" t="s">
        <v>17551</v>
      </c>
    </row>
    <row r="4560" spans="1:3">
      <c r="A4560" s="2" t="s">
        <v>8537</v>
      </c>
      <c r="B4560" s="2" t="s">
        <v>8538</v>
      </c>
      <c r="C4560" s="2" t="s">
        <v>17552</v>
      </c>
    </row>
    <row r="4561" spans="1:3">
      <c r="A4561" s="2" t="s">
        <v>8537</v>
      </c>
      <c r="B4561" s="2" t="s">
        <v>8538</v>
      </c>
      <c r="C4561" s="2" t="s">
        <v>17552</v>
      </c>
    </row>
    <row r="4562" spans="1:3">
      <c r="A4562" s="2" t="s">
        <v>8539</v>
      </c>
      <c r="B4562" s="2" t="s">
        <v>8540</v>
      </c>
      <c r="C4562" s="2" t="s">
        <v>17553</v>
      </c>
    </row>
    <row r="4563" spans="1:3">
      <c r="A4563" s="2" t="s">
        <v>8539</v>
      </c>
      <c r="B4563" s="2" t="s">
        <v>8540</v>
      </c>
      <c r="C4563" s="2" t="s">
        <v>17553</v>
      </c>
    </row>
    <row r="4564" spans="1:3">
      <c r="A4564" s="2" t="s">
        <v>8541</v>
      </c>
      <c r="B4564" s="2" t="s">
        <v>8542</v>
      </c>
      <c r="C4564" s="2" t="s">
        <v>17554</v>
      </c>
    </row>
    <row r="4565" spans="1:3">
      <c r="A4565" s="2" t="s">
        <v>8541</v>
      </c>
      <c r="B4565" s="2" t="s">
        <v>8542</v>
      </c>
      <c r="C4565" s="2" t="s">
        <v>17554</v>
      </c>
    </row>
    <row r="4566" spans="1:3">
      <c r="A4566" s="2" t="s">
        <v>8543</v>
      </c>
      <c r="B4566" s="2" t="s">
        <v>8544</v>
      </c>
      <c r="C4566" s="2" t="s">
        <v>17555</v>
      </c>
    </row>
    <row r="4567" spans="1:3">
      <c r="A4567" s="2" t="s">
        <v>8543</v>
      </c>
      <c r="B4567" s="2" t="s">
        <v>8544</v>
      </c>
      <c r="C4567" s="2" t="s">
        <v>17555</v>
      </c>
    </row>
    <row r="4568" spans="1:3">
      <c r="A4568" s="2" t="s">
        <v>8545</v>
      </c>
      <c r="B4568" s="2" t="s">
        <v>8546</v>
      </c>
      <c r="C4568" s="2" t="s">
        <v>17556</v>
      </c>
    </row>
    <row r="4569" spans="1:3">
      <c r="A4569" s="2" t="s">
        <v>8545</v>
      </c>
      <c r="B4569" s="2" t="s">
        <v>8546</v>
      </c>
      <c r="C4569" s="2" t="s">
        <v>17556</v>
      </c>
    </row>
    <row r="4570" spans="1:3">
      <c r="A4570" s="2" t="s">
        <v>8547</v>
      </c>
      <c r="B4570" s="2" t="s">
        <v>8548</v>
      </c>
      <c r="C4570" s="2" t="s">
        <v>17557</v>
      </c>
    </row>
    <row r="4571" spans="1:3">
      <c r="A4571" s="2" t="s">
        <v>8547</v>
      </c>
      <c r="B4571" s="2" t="s">
        <v>8548</v>
      </c>
      <c r="C4571" s="2" t="s">
        <v>17557</v>
      </c>
    </row>
    <row r="4572" spans="1:3">
      <c r="A4572" s="2" t="s">
        <v>8549</v>
      </c>
      <c r="B4572" s="2" t="s">
        <v>8550</v>
      </c>
      <c r="C4572" s="2" t="s">
        <v>17558</v>
      </c>
    </row>
    <row r="4573" spans="1:3">
      <c r="A4573" s="2" t="s">
        <v>8549</v>
      </c>
      <c r="B4573" s="2" t="s">
        <v>8550</v>
      </c>
      <c r="C4573" s="2" t="s">
        <v>17558</v>
      </c>
    </row>
    <row r="4574" spans="1:3">
      <c r="A4574" s="2" t="s">
        <v>8551</v>
      </c>
      <c r="B4574" s="2" t="s">
        <v>8552</v>
      </c>
      <c r="C4574" s="2" t="s">
        <v>17559</v>
      </c>
    </row>
    <row r="4575" spans="1:3">
      <c r="A4575" s="2" t="s">
        <v>8551</v>
      </c>
      <c r="B4575" s="2" t="s">
        <v>8552</v>
      </c>
      <c r="C4575" s="2" t="s">
        <v>17559</v>
      </c>
    </row>
    <row r="4576" spans="1:3">
      <c r="A4576" s="2" t="s">
        <v>8553</v>
      </c>
      <c r="B4576" s="2" t="s">
        <v>8554</v>
      </c>
      <c r="C4576" s="2" t="s">
        <v>17560</v>
      </c>
    </row>
    <row r="4577" spans="1:3">
      <c r="A4577" s="2" t="s">
        <v>8553</v>
      </c>
      <c r="B4577" s="2" t="s">
        <v>8554</v>
      </c>
      <c r="C4577" s="2" t="s">
        <v>17560</v>
      </c>
    </row>
    <row r="4578" spans="1:3">
      <c r="A4578" s="2" t="s">
        <v>8555</v>
      </c>
      <c r="B4578" s="2" t="s">
        <v>8556</v>
      </c>
      <c r="C4578" s="2" t="s">
        <v>17561</v>
      </c>
    </row>
    <row r="4579" spans="1:3">
      <c r="A4579" s="2" t="s">
        <v>8555</v>
      </c>
      <c r="B4579" s="2" t="s">
        <v>8556</v>
      </c>
      <c r="C4579" s="2" t="s">
        <v>17561</v>
      </c>
    </row>
    <row r="4580" spans="1:3">
      <c r="A4580" s="2" t="s">
        <v>8557</v>
      </c>
      <c r="B4580" s="2" t="s">
        <v>8558</v>
      </c>
      <c r="C4580" s="2" t="s">
        <v>17562</v>
      </c>
    </row>
    <row r="4581" spans="1:3">
      <c r="A4581" s="2" t="s">
        <v>8557</v>
      </c>
      <c r="B4581" s="2" t="s">
        <v>8558</v>
      </c>
      <c r="C4581" s="2" t="s">
        <v>17562</v>
      </c>
    </row>
    <row r="4582" spans="1:3">
      <c r="A4582" s="2" t="s">
        <v>8559</v>
      </c>
      <c r="B4582" s="2" t="s">
        <v>8560</v>
      </c>
      <c r="C4582" s="2" t="s">
        <v>17563</v>
      </c>
    </row>
    <row r="4583" spans="1:3">
      <c r="A4583" s="2" t="s">
        <v>8559</v>
      </c>
      <c r="B4583" s="2" t="s">
        <v>8560</v>
      </c>
      <c r="C4583" s="2" t="s">
        <v>17563</v>
      </c>
    </row>
    <row r="4584" spans="1:3">
      <c r="A4584" s="2" t="s">
        <v>8561</v>
      </c>
      <c r="B4584" s="2" t="s">
        <v>8562</v>
      </c>
      <c r="C4584" s="2" t="s">
        <v>17564</v>
      </c>
    </row>
    <row r="4585" spans="1:3">
      <c r="A4585" s="2" t="s">
        <v>8561</v>
      </c>
      <c r="B4585" s="2" t="s">
        <v>8562</v>
      </c>
      <c r="C4585" s="2" t="s">
        <v>17564</v>
      </c>
    </row>
    <row r="4586" spans="1:3">
      <c r="A4586" s="2" t="s">
        <v>8563</v>
      </c>
      <c r="B4586" s="2" t="s">
        <v>8564</v>
      </c>
      <c r="C4586" s="2" t="s">
        <v>17565</v>
      </c>
    </row>
    <row r="4587" spans="1:3">
      <c r="A4587" s="2" t="s">
        <v>8563</v>
      </c>
      <c r="B4587" s="2" t="s">
        <v>8564</v>
      </c>
      <c r="C4587" s="2" t="s">
        <v>17565</v>
      </c>
    </row>
    <row r="4588" spans="1:3">
      <c r="A4588" s="2" t="s">
        <v>8565</v>
      </c>
      <c r="B4588" s="2" t="s">
        <v>8566</v>
      </c>
      <c r="C4588" s="2" t="s">
        <v>17566</v>
      </c>
    </row>
    <row r="4589" spans="1:3">
      <c r="A4589" s="2" t="s">
        <v>8565</v>
      </c>
      <c r="B4589" s="2" t="s">
        <v>8566</v>
      </c>
      <c r="C4589" s="2" t="s">
        <v>17566</v>
      </c>
    </row>
    <row r="4590" spans="1:3">
      <c r="A4590" s="2" t="s">
        <v>8567</v>
      </c>
      <c r="B4590" s="2" t="s">
        <v>8568</v>
      </c>
      <c r="C4590" s="2" t="s">
        <v>17567</v>
      </c>
    </row>
    <row r="4591" spans="1:3">
      <c r="A4591" s="2" t="s">
        <v>8569</v>
      </c>
      <c r="B4591" s="2" t="s">
        <v>8570</v>
      </c>
      <c r="C4591" s="2" t="s">
        <v>17568</v>
      </c>
    </row>
    <row r="4592" spans="1:3">
      <c r="A4592" s="2" t="s">
        <v>8571</v>
      </c>
      <c r="B4592" s="2" t="s">
        <v>2271</v>
      </c>
      <c r="C4592" s="2" t="s">
        <v>17569</v>
      </c>
    </row>
    <row r="4593" spans="1:3">
      <c r="A4593" s="2" t="s">
        <v>8572</v>
      </c>
      <c r="B4593" s="2" t="s">
        <v>8573</v>
      </c>
      <c r="C4593" s="2" t="s">
        <v>17570</v>
      </c>
    </row>
    <row r="4594" spans="1:3">
      <c r="A4594" s="2" t="s">
        <v>8574</v>
      </c>
      <c r="B4594" s="2" t="s">
        <v>8575</v>
      </c>
      <c r="C4594" s="2" t="s">
        <v>17571</v>
      </c>
    </row>
    <row r="4595" spans="1:3">
      <c r="A4595" s="2" t="s">
        <v>8576</v>
      </c>
      <c r="B4595" s="2" t="s">
        <v>8577</v>
      </c>
      <c r="C4595" s="2" t="s">
        <v>17572</v>
      </c>
    </row>
    <row r="4596" spans="1:3">
      <c r="A4596" s="2" t="s">
        <v>8578</v>
      </c>
      <c r="B4596" s="2" t="s">
        <v>8579</v>
      </c>
      <c r="C4596" s="2" t="s">
        <v>17573</v>
      </c>
    </row>
    <row r="4597" spans="1:3">
      <c r="A4597" s="2" t="s">
        <v>8580</v>
      </c>
      <c r="B4597" s="2" t="s">
        <v>8581</v>
      </c>
      <c r="C4597" s="2" t="s">
        <v>17574</v>
      </c>
    </row>
    <row r="4598" spans="1:3">
      <c r="A4598" s="2" t="s">
        <v>8582</v>
      </c>
      <c r="B4598" s="2" t="s">
        <v>8583</v>
      </c>
      <c r="C4598" s="2" t="s">
        <v>17575</v>
      </c>
    </row>
    <row r="4599" spans="1:3">
      <c r="A4599" s="2" t="s">
        <v>8584</v>
      </c>
      <c r="B4599" s="2" t="s">
        <v>8585</v>
      </c>
      <c r="C4599" s="2" t="s">
        <v>17576</v>
      </c>
    </row>
    <row r="4600" spans="1:3">
      <c r="A4600" s="2" t="s">
        <v>8586</v>
      </c>
      <c r="B4600" s="2" t="s">
        <v>8587</v>
      </c>
      <c r="C4600" s="2" t="s">
        <v>17577</v>
      </c>
    </row>
    <row r="4601" spans="1:3">
      <c r="A4601" s="2" t="s">
        <v>8588</v>
      </c>
      <c r="B4601" s="2" t="s">
        <v>8589</v>
      </c>
      <c r="C4601" s="2" t="s">
        <v>17578</v>
      </c>
    </row>
    <row r="4602" spans="1:3">
      <c r="A4602" s="2" t="s">
        <v>8590</v>
      </c>
      <c r="B4602" s="2" t="s">
        <v>8591</v>
      </c>
      <c r="C4602" s="2" t="s">
        <v>17579</v>
      </c>
    </row>
    <row r="4603" spans="1:3">
      <c r="A4603" s="2" t="s">
        <v>8592</v>
      </c>
      <c r="B4603" s="2" t="s">
        <v>8593</v>
      </c>
      <c r="C4603" s="2" t="s">
        <v>17580</v>
      </c>
    </row>
    <row r="4604" spans="1:3">
      <c r="A4604" s="2" t="s">
        <v>8594</v>
      </c>
      <c r="B4604" s="2" t="s">
        <v>8595</v>
      </c>
      <c r="C4604" s="2" t="s">
        <v>17581</v>
      </c>
    </row>
    <row r="4605" spans="1:3">
      <c r="A4605" s="2" t="s">
        <v>8596</v>
      </c>
      <c r="B4605" s="2" t="s">
        <v>1447</v>
      </c>
      <c r="C4605" s="2" t="s">
        <v>17582</v>
      </c>
    </row>
    <row r="4606" spans="1:3">
      <c r="A4606" s="2" t="s">
        <v>8597</v>
      </c>
      <c r="B4606" s="2" t="s">
        <v>8598</v>
      </c>
      <c r="C4606" s="2" t="s">
        <v>17583</v>
      </c>
    </row>
    <row r="4607" spans="1:3">
      <c r="A4607" s="2" t="s">
        <v>8599</v>
      </c>
      <c r="B4607" s="2" t="s">
        <v>8600</v>
      </c>
      <c r="C4607" s="2" t="s">
        <v>17584</v>
      </c>
    </row>
    <row r="4608" spans="1:3">
      <c r="A4608" s="2" t="s">
        <v>8601</v>
      </c>
      <c r="B4608" s="2" t="s">
        <v>8602</v>
      </c>
      <c r="C4608" s="2" t="s">
        <v>17585</v>
      </c>
    </row>
    <row r="4609" spans="1:3">
      <c r="A4609" s="2" t="s">
        <v>8603</v>
      </c>
      <c r="B4609" s="2" t="s">
        <v>8604</v>
      </c>
      <c r="C4609" s="2" t="s">
        <v>17586</v>
      </c>
    </row>
    <row r="4610" spans="1:3">
      <c r="A4610" s="2" t="s">
        <v>8605</v>
      </c>
      <c r="B4610" s="2" t="s">
        <v>8606</v>
      </c>
      <c r="C4610" s="2" t="s">
        <v>17587</v>
      </c>
    </row>
    <row r="4611" spans="1:3">
      <c r="A4611" s="2" t="s">
        <v>8607</v>
      </c>
      <c r="B4611" s="2" t="s">
        <v>8608</v>
      </c>
      <c r="C4611" s="2" t="s">
        <v>17588</v>
      </c>
    </row>
    <row r="4612" spans="1:3">
      <c r="A4612" s="2" t="s">
        <v>8609</v>
      </c>
      <c r="B4612" s="2" t="s">
        <v>8610</v>
      </c>
      <c r="C4612" s="2" t="s">
        <v>17589</v>
      </c>
    </row>
    <row r="4613" spans="1:3">
      <c r="A4613" s="2" t="s">
        <v>8611</v>
      </c>
      <c r="B4613" s="2" t="s">
        <v>8612</v>
      </c>
      <c r="C4613" s="2" t="s">
        <v>17590</v>
      </c>
    </row>
    <row r="4614" spans="1:3">
      <c r="A4614" s="2" t="s">
        <v>8613</v>
      </c>
      <c r="B4614" s="2" t="s">
        <v>8614</v>
      </c>
      <c r="C4614" s="2" t="s">
        <v>17591</v>
      </c>
    </row>
    <row r="4615" spans="1:3">
      <c r="A4615" s="2" t="s">
        <v>8615</v>
      </c>
      <c r="B4615" s="2" t="s">
        <v>8616</v>
      </c>
      <c r="C4615" s="2" t="s">
        <v>17592</v>
      </c>
    </row>
    <row r="4616" spans="1:3">
      <c r="A4616" s="2" t="s">
        <v>8617</v>
      </c>
      <c r="B4616" s="2" t="s">
        <v>8618</v>
      </c>
      <c r="C4616" s="2" t="s">
        <v>17593</v>
      </c>
    </row>
    <row r="4617" spans="1:3">
      <c r="A4617" s="2" t="s">
        <v>8619</v>
      </c>
      <c r="B4617" s="2" t="s">
        <v>8620</v>
      </c>
      <c r="C4617" s="2" t="s">
        <v>17594</v>
      </c>
    </row>
    <row r="4618" spans="1:3">
      <c r="A4618" s="2" t="s">
        <v>8621</v>
      </c>
      <c r="B4618" s="2" t="s">
        <v>8622</v>
      </c>
      <c r="C4618" s="2" t="s">
        <v>17595</v>
      </c>
    </row>
    <row r="4619" spans="1:3">
      <c r="A4619" s="2" t="s">
        <v>8623</v>
      </c>
      <c r="B4619" s="2" t="s">
        <v>8624</v>
      </c>
      <c r="C4619" s="2" t="s">
        <v>17596</v>
      </c>
    </row>
    <row r="4620" spans="1:3">
      <c r="A4620" s="2" t="s">
        <v>8625</v>
      </c>
      <c r="B4620" s="2" t="s">
        <v>8626</v>
      </c>
      <c r="C4620" s="2" t="s">
        <v>17597</v>
      </c>
    </row>
    <row r="4621" spans="1:3">
      <c r="A4621" s="2" t="s">
        <v>8627</v>
      </c>
      <c r="B4621" s="2" t="s">
        <v>8628</v>
      </c>
      <c r="C4621" s="2" t="s">
        <v>17598</v>
      </c>
    </row>
    <row r="4622" spans="1:3">
      <c r="A4622" s="2" t="s">
        <v>8629</v>
      </c>
      <c r="B4622" s="2" t="s">
        <v>8630</v>
      </c>
      <c r="C4622" s="2" t="s">
        <v>17599</v>
      </c>
    </row>
    <row r="4623" spans="1:3">
      <c r="A4623" s="2" t="s">
        <v>8631</v>
      </c>
      <c r="B4623" s="2" t="s">
        <v>8632</v>
      </c>
      <c r="C4623" s="2" t="s">
        <v>17600</v>
      </c>
    </row>
    <row r="4624" spans="1:3">
      <c r="A4624" s="2" t="s">
        <v>8633</v>
      </c>
      <c r="B4624" s="2" t="s">
        <v>8634</v>
      </c>
      <c r="C4624" s="2" t="s">
        <v>17601</v>
      </c>
    </row>
    <row r="4625" spans="1:3">
      <c r="A4625" s="2" t="s">
        <v>8635</v>
      </c>
      <c r="B4625" s="2" t="s">
        <v>8636</v>
      </c>
      <c r="C4625" s="2" t="s">
        <v>17602</v>
      </c>
    </row>
    <row r="4626" spans="1:3">
      <c r="A4626" s="2" t="s">
        <v>8637</v>
      </c>
      <c r="B4626" s="2" t="s">
        <v>8638</v>
      </c>
      <c r="C4626" s="2" t="s">
        <v>17603</v>
      </c>
    </row>
    <row r="4627" spans="1:3">
      <c r="A4627" s="2" t="s">
        <v>8639</v>
      </c>
      <c r="B4627" s="2" t="s">
        <v>6800</v>
      </c>
      <c r="C4627" s="2" t="s">
        <v>17604</v>
      </c>
    </row>
    <row r="4628" spans="1:3">
      <c r="A4628" s="2" t="s">
        <v>8640</v>
      </c>
      <c r="B4628" s="2" t="s">
        <v>8641</v>
      </c>
      <c r="C4628" s="2" t="s">
        <v>17605</v>
      </c>
    </row>
    <row r="4629" spans="1:3">
      <c r="A4629" s="2" t="s">
        <v>8642</v>
      </c>
      <c r="B4629" s="2" t="s">
        <v>8643</v>
      </c>
      <c r="C4629" s="2" t="s">
        <v>17606</v>
      </c>
    </row>
    <row r="4630" spans="1:3">
      <c r="A4630" s="2" t="s">
        <v>8644</v>
      </c>
      <c r="B4630" s="2" t="s">
        <v>8645</v>
      </c>
      <c r="C4630" s="2" t="s">
        <v>17607</v>
      </c>
    </row>
    <row r="4631" spans="1:3">
      <c r="A4631" s="2" t="s">
        <v>8646</v>
      </c>
      <c r="B4631" s="2" t="s">
        <v>8647</v>
      </c>
      <c r="C4631" s="2" t="s">
        <v>17608</v>
      </c>
    </row>
    <row r="4632" spans="1:3">
      <c r="A4632" s="2" t="s">
        <v>8648</v>
      </c>
      <c r="B4632" s="2" t="s">
        <v>8649</v>
      </c>
      <c r="C4632" s="2" t="s">
        <v>17609</v>
      </c>
    </row>
    <row r="4633" spans="1:3">
      <c r="A4633" s="2" t="s">
        <v>8650</v>
      </c>
      <c r="B4633" s="2" t="s">
        <v>8651</v>
      </c>
      <c r="C4633" s="2" t="s">
        <v>17610</v>
      </c>
    </row>
    <row r="4634" spans="1:3">
      <c r="A4634" s="2" t="s">
        <v>8652</v>
      </c>
      <c r="B4634" s="2" t="s">
        <v>8653</v>
      </c>
      <c r="C4634" s="2" t="s">
        <v>17611</v>
      </c>
    </row>
    <row r="4635" spans="1:3">
      <c r="A4635" s="2" t="s">
        <v>8654</v>
      </c>
      <c r="B4635" s="2" t="s">
        <v>8655</v>
      </c>
      <c r="C4635" s="2" t="s">
        <v>17612</v>
      </c>
    </row>
    <row r="4636" spans="1:3">
      <c r="A4636" s="2" t="s">
        <v>8656</v>
      </c>
      <c r="B4636" s="2" t="s">
        <v>8657</v>
      </c>
      <c r="C4636" s="2" t="s">
        <v>17613</v>
      </c>
    </row>
    <row r="4637" spans="1:3">
      <c r="A4637" s="2" t="s">
        <v>8658</v>
      </c>
      <c r="B4637" s="2" t="s">
        <v>8659</v>
      </c>
      <c r="C4637" s="2" t="s">
        <v>17614</v>
      </c>
    </row>
    <row r="4638" spans="1:3">
      <c r="A4638" s="2" t="s">
        <v>8660</v>
      </c>
      <c r="B4638" s="2" t="s">
        <v>8661</v>
      </c>
      <c r="C4638" s="2" t="s">
        <v>17615</v>
      </c>
    </row>
    <row r="4639" spans="1:3">
      <c r="A4639" s="2" t="s">
        <v>8662</v>
      </c>
      <c r="B4639" s="2" t="s">
        <v>8663</v>
      </c>
      <c r="C4639" s="2" t="s">
        <v>17616</v>
      </c>
    </row>
    <row r="4640" spans="1:3">
      <c r="A4640" s="2" t="s">
        <v>8664</v>
      </c>
      <c r="B4640" s="2" t="s">
        <v>8665</v>
      </c>
      <c r="C4640" s="2" t="s">
        <v>17617</v>
      </c>
    </row>
    <row r="4641" spans="1:3">
      <c r="A4641" s="2" t="s">
        <v>8666</v>
      </c>
      <c r="B4641" s="2" t="s">
        <v>8667</v>
      </c>
      <c r="C4641" s="2" t="s">
        <v>17618</v>
      </c>
    </row>
    <row r="4642" spans="1:3">
      <c r="A4642" s="2" t="s">
        <v>8668</v>
      </c>
      <c r="B4642" s="2" t="s">
        <v>8669</v>
      </c>
      <c r="C4642" s="2" t="s">
        <v>17619</v>
      </c>
    </row>
    <row r="4643" spans="1:3">
      <c r="A4643" s="2" t="s">
        <v>8670</v>
      </c>
      <c r="B4643" s="2" t="s">
        <v>8671</v>
      </c>
      <c r="C4643" s="2" t="s">
        <v>17620</v>
      </c>
    </row>
    <row r="4644" spans="1:3">
      <c r="A4644" s="2" t="s">
        <v>8672</v>
      </c>
      <c r="B4644" s="2" t="s">
        <v>8673</v>
      </c>
      <c r="C4644" s="2" t="s">
        <v>17621</v>
      </c>
    </row>
    <row r="4645" spans="1:3">
      <c r="A4645" s="2" t="s">
        <v>8674</v>
      </c>
      <c r="B4645" s="2" t="s">
        <v>8675</v>
      </c>
      <c r="C4645" s="2" t="s">
        <v>17622</v>
      </c>
    </row>
    <row r="4646" spans="1:3">
      <c r="A4646" s="2" t="s">
        <v>8676</v>
      </c>
      <c r="B4646" s="2" t="s">
        <v>8677</v>
      </c>
      <c r="C4646" s="2" t="s">
        <v>17623</v>
      </c>
    </row>
    <row r="4647" spans="1:3">
      <c r="A4647" s="2" t="s">
        <v>8678</v>
      </c>
      <c r="B4647" s="2" t="s">
        <v>8679</v>
      </c>
      <c r="C4647" s="2" t="s">
        <v>17624</v>
      </c>
    </row>
    <row r="4648" spans="1:3">
      <c r="A4648" s="2" t="s">
        <v>8680</v>
      </c>
      <c r="B4648" s="2" t="s">
        <v>8681</v>
      </c>
      <c r="C4648" s="2" t="s">
        <v>17625</v>
      </c>
    </row>
    <row r="4649" spans="1:3">
      <c r="A4649" s="2" t="s">
        <v>8682</v>
      </c>
      <c r="B4649" s="2" t="s">
        <v>8683</v>
      </c>
      <c r="C4649" s="2" t="s">
        <v>17626</v>
      </c>
    </row>
    <row r="4650" spans="1:3">
      <c r="A4650" s="2" t="s">
        <v>8684</v>
      </c>
      <c r="B4650" s="2" t="s">
        <v>8685</v>
      </c>
      <c r="C4650" s="2" t="s">
        <v>17627</v>
      </c>
    </row>
    <row r="4651" spans="1:3">
      <c r="A4651" s="2" t="s">
        <v>8686</v>
      </c>
      <c r="B4651" s="2" t="s">
        <v>8687</v>
      </c>
      <c r="C4651" s="2" t="s">
        <v>17628</v>
      </c>
    </row>
    <row r="4652" spans="1:3">
      <c r="A4652" s="2" t="s">
        <v>8688</v>
      </c>
      <c r="B4652" s="2" t="s">
        <v>8689</v>
      </c>
      <c r="C4652" s="2" t="s">
        <v>17629</v>
      </c>
    </row>
    <row r="4653" spans="1:3">
      <c r="A4653" s="2" t="s">
        <v>8690</v>
      </c>
      <c r="B4653" s="2" t="s">
        <v>8691</v>
      </c>
      <c r="C4653" s="2" t="s">
        <v>17630</v>
      </c>
    </row>
    <row r="4654" spans="1:3">
      <c r="A4654" s="2" t="s">
        <v>8692</v>
      </c>
      <c r="B4654" s="2" t="s">
        <v>8693</v>
      </c>
      <c r="C4654" s="2" t="s">
        <v>17631</v>
      </c>
    </row>
    <row r="4655" spans="1:3">
      <c r="A4655" s="2" t="s">
        <v>8694</v>
      </c>
      <c r="B4655" s="2" t="s">
        <v>8695</v>
      </c>
      <c r="C4655" s="2" t="s">
        <v>17632</v>
      </c>
    </row>
    <row r="4656" spans="1:3">
      <c r="A4656" s="2" t="s">
        <v>8696</v>
      </c>
      <c r="B4656" s="2" t="s">
        <v>8697</v>
      </c>
      <c r="C4656" s="2" t="s">
        <v>17633</v>
      </c>
    </row>
    <row r="4657" spans="1:3">
      <c r="A4657" s="2" t="s">
        <v>8698</v>
      </c>
      <c r="B4657" s="2" t="s">
        <v>8699</v>
      </c>
      <c r="C4657" s="2" t="s">
        <v>17634</v>
      </c>
    </row>
    <row r="4658" spans="1:3">
      <c r="A4658" s="2" t="s">
        <v>8700</v>
      </c>
      <c r="B4658" s="2" t="s">
        <v>8701</v>
      </c>
      <c r="C4658" s="2" t="s">
        <v>17635</v>
      </c>
    </row>
    <row r="4659" spans="1:3">
      <c r="A4659" s="2" t="s">
        <v>8702</v>
      </c>
      <c r="B4659" s="2" t="s">
        <v>8703</v>
      </c>
      <c r="C4659" s="2" t="s">
        <v>17636</v>
      </c>
    </row>
    <row r="4660" spans="1:3">
      <c r="A4660" s="2" t="s">
        <v>8704</v>
      </c>
      <c r="B4660" s="2" t="s">
        <v>8705</v>
      </c>
      <c r="C4660" s="2" t="s">
        <v>17637</v>
      </c>
    </row>
    <row r="4661" spans="1:3">
      <c r="A4661" s="2" t="s">
        <v>8706</v>
      </c>
      <c r="B4661" s="2" t="s">
        <v>8707</v>
      </c>
      <c r="C4661" s="2" t="s">
        <v>17638</v>
      </c>
    </row>
    <row r="4662" spans="1:3">
      <c r="A4662" s="2" t="s">
        <v>8708</v>
      </c>
      <c r="B4662" s="2" t="s">
        <v>8709</v>
      </c>
      <c r="C4662" s="2" t="s">
        <v>17639</v>
      </c>
    </row>
    <row r="4663" spans="1:3">
      <c r="A4663" s="2" t="s">
        <v>8710</v>
      </c>
      <c r="B4663" s="2" t="s">
        <v>8711</v>
      </c>
      <c r="C4663" s="2" t="s">
        <v>17640</v>
      </c>
    </row>
    <row r="4664" spans="1:3">
      <c r="A4664" s="2" t="s">
        <v>8712</v>
      </c>
      <c r="B4664" s="2" t="s">
        <v>8713</v>
      </c>
      <c r="C4664" s="2" t="s">
        <v>17641</v>
      </c>
    </row>
    <row r="4665" spans="1:3">
      <c r="A4665" s="2" t="s">
        <v>8714</v>
      </c>
      <c r="B4665" s="2" t="s">
        <v>8715</v>
      </c>
      <c r="C4665" s="2" t="s">
        <v>17642</v>
      </c>
    </row>
    <row r="4666" spans="1:3">
      <c r="A4666" s="2" t="s">
        <v>8716</v>
      </c>
      <c r="B4666" s="2" t="s">
        <v>8717</v>
      </c>
      <c r="C4666" s="2" t="s">
        <v>17643</v>
      </c>
    </row>
    <row r="4667" spans="1:3">
      <c r="A4667" s="2" t="s">
        <v>8718</v>
      </c>
      <c r="B4667" s="2" t="s">
        <v>8719</v>
      </c>
      <c r="C4667" s="2" t="s">
        <v>17644</v>
      </c>
    </row>
    <row r="4668" spans="1:3">
      <c r="A4668" s="2" t="s">
        <v>8720</v>
      </c>
      <c r="B4668" s="2" t="s">
        <v>8721</v>
      </c>
      <c r="C4668" s="2" t="s">
        <v>17645</v>
      </c>
    </row>
    <row r="4669" spans="1:3">
      <c r="A4669" s="2" t="s">
        <v>8722</v>
      </c>
      <c r="B4669" s="2" t="s">
        <v>8723</v>
      </c>
      <c r="C4669" s="2" t="s">
        <v>17646</v>
      </c>
    </row>
    <row r="4670" spans="1:3">
      <c r="A4670" s="2" t="s">
        <v>8724</v>
      </c>
      <c r="B4670" s="2" t="s">
        <v>8725</v>
      </c>
      <c r="C4670" s="2" t="s">
        <v>17647</v>
      </c>
    </row>
    <row r="4671" spans="1:3">
      <c r="A4671" s="2" t="s">
        <v>8726</v>
      </c>
      <c r="B4671" s="2" t="s">
        <v>8727</v>
      </c>
      <c r="C4671" s="2" t="s">
        <v>17648</v>
      </c>
    </row>
    <row r="4672" spans="1:3">
      <c r="A4672" s="2" t="s">
        <v>8728</v>
      </c>
      <c r="B4672" s="2" t="s">
        <v>8729</v>
      </c>
      <c r="C4672" s="2" t="s">
        <v>17649</v>
      </c>
    </row>
    <row r="4673" spans="1:3">
      <c r="A4673" s="2" t="s">
        <v>8730</v>
      </c>
      <c r="B4673" s="2" t="s">
        <v>8731</v>
      </c>
      <c r="C4673" s="2" t="s">
        <v>17650</v>
      </c>
    </row>
    <row r="4674" spans="1:3">
      <c r="A4674" s="2" t="s">
        <v>8732</v>
      </c>
      <c r="B4674" s="2" t="s">
        <v>8733</v>
      </c>
      <c r="C4674" s="2" t="s">
        <v>17651</v>
      </c>
    </row>
    <row r="4675" spans="1:3">
      <c r="A4675" s="2" t="s">
        <v>8734</v>
      </c>
      <c r="B4675" s="2" t="s">
        <v>8735</v>
      </c>
      <c r="C4675" s="2" t="s">
        <v>17652</v>
      </c>
    </row>
    <row r="4676" spans="1:3">
      <c r="A4676" s="2" t="s">
        <v>8736</v>
      </c>
      <c r="B4676" s="2" t="s">
        <v>8737</v>
      </c>
      <c r="C4676" s="2" t="s">
        <v>17653</v>
      </c>
    </row>
    <row r="4677" spans="1:3">
      <c r="A4677" s="2" t="s">
        <v>8738</v>
      </c>
      <c r="B4677" s="2" t="s">
        <v>8739</v>
      </c>
      <c r="C4677" s="2" t="s">
        <v>17654</v>
      </c>
    </row>
    <row r="4678" spans="1:3">
      <c r="A4678" s="2" t="s">
        <v>8740</v>
      </c>
      <c r="B4678" s="2" t="s">
        <v>8741</v>
      </c>
      <c r="C4678" s="2" t="s">
        <v>17655</v>
      </c>
    </row>
    <row r="4679" spans="1:3">
      <c r="A4679" s="2" t="s">
        <v>8742</v>
      </c>
      <c r="B4679" s="2" t="s">
        <v>8743</v>
      </c>
      <c r="C4679" s="2" t="s">
        <v>17656</v>
      </c>
    </row>
    <row r="4680" spans="1:3">
      <c r="A4680" s="2" t="s">
        <v>8744</v>
      </c>
      <c r="B4680" s="2" t="s">
        <v>8745</v>
      </c>
      <c r="C4680" s="2" t="s">
        <v>17657</v>
      </c>
    </row>
    <row r="4681" spans="1:3">
      <c r="A4681" s="2" t="s">
        <v>8746</v>
      </c>
      <c r="B4681" s="2" t="s">
        <v>8747</v>
      </c>
      <c r="C4681" s="2" t="s">
        <v>17658</v>
      </c>
    </row>
    <row r="4682" spans="1:3">
      <c r="A4682" s="2" t="s">
        <v>8748</v>
      </c>
      <c r="B4682" s="2" t="s">
        <v>8749</v>
      </c>
      <c r="C4682" s="2" t="s">
        <v>17659</v>
      </c>
    </row>
    <row r="4683" spans="1:3">
      <c r="A4683" s="2" t="s">
        <v>8750</v>
      </c>
      <c r="B4683" s="2" t="s">
        <v>8751</v>
      </c>
      <c r="C4683" s="2" t="s">
        <v>17660</v>
      </c>
    </row>
    <row r="4684" spans="1:3">
      <c r="A4684" s="2" t="s">
        <v>8752</v>
      </c>
      <c r="B4684" s="2" t="s">
        <v>8753</v>
      </c>
      <c r="C4684" s="2" t="s">
        <v>17661</v>
      </c>
    </row>
    <row r="4685" spans="1:3">
      <c r="A4685" s="2" t="s">
        <v>8754</v>
      </c>
      <c r="B4685" s="2" t="s">
        <v>8755</v>
      </c>
      <c r="C4685" s="2" t="s">
        <v>17662</v>
      </c>
    </row>
    <row r="4686" spans="1:3">
      <c r="A4686" s="2" t="s">
        <v>8756</v>
      </c>
      <c r="B4686" s="2" t="s">
        <v>8757</v>
      </c>
      <c r="C4686" s="2" t="s">
        <v>17663</v>
      </c>
    </row>
    <row r="4687" spans="1:3">
      <c r="A4687" s="2" t="s">
        <v>8758</v>
      </c>
      <c r="B4687" s="2" t="s">
        <v>8759</v>
      </c>
      <c r="C4687" s="2" t="s">
        <v>17664</v>
      </c>
    </row>
    <row r="4688" spans="1:3">
      <c r="A4688" s="2" t="s">
        <v>8760</v>
      </c>
      <c r="B4688" s="2" t="s">
        <v>8761</v>
      </c>
      <c r="C4688" s="2" t="s">
        <v>17665</v>
      </c>
    </row>
    <row r="4689" spans="1:3">
      <c r="A4689" s="2" t="s">
        <v>8762</v>
      </c>
      <c r="B4689" s="2" t="s">
        <v>8763</v>
      </c>
      <c r="C4689" s="2" t="s">
        <v>17666</v>
      </c>
    </row>
    <row r="4690" spans="1:3">
      <c r="A4690" s="2" t="s">
        <v>8764</v>
      </c>
      <c r="B4690" s="2" t="s">
        <v>8765</v>
      </c>
      <c r="C4690" s="2" t="s">
        <v>17667</v>
      </c>
    </row>
    <row r="4691" spans="1:3">
      <c r="A4691" s="2" t="s">
        <v>8764</v>
      </c>
      <c r="B4691" s="2" t="s">
        <v>8766</v>
      </c>
      <c r="C4691" s="2" t="s">
        <v>17668</v>
      </c>
    </row>
    <row r="4692" spans="1:3">
      <c r="A4692" s="2" t="s">
        <v>8767</v>
      </c>
      <c r="B4692" s="2" t="s">
        <v>8768</v>
      </c>
      <c r="C4692" s="2" t="s">
        <v>17669</v>
      </c>
    </row>
    <row r="4693" spans="1:3">
      <c r="A4693" s="2" t="s">
        <v>8767</v>
      </c>
      <c r="B4693" s="2" t="s">
        <v>8769</v>
      </c>
      <c r="C4693" s="2" t="s">
        <v>17670</v>
      </c>
    </row>
    <row r="4694" spans="1:3">
      <c r="A4694" s="2" t="s">
        <v>8770</v>
      </c>
      <c r="B4694" s="2" t="s">
        <v>8771</v>
      </c>
      <c r="C4694" s="2" t="s">
        <v>17671</v>
      </c>
    </row>
    <row r="4695" spans="1:3">
      <c r="A4695" s="2" t="s">
        <v>8770</v>
      </c>
      <c r="B4695" s="2" t="s">
        <v>8772</v>
      </c>
      <c r="C4695" s="2" t="s">
        <v>17672</v>
      </c>
    </row>
    <row r="4696" spans="1:3">
      <c r="A4696" s="2" t="s">
        <v>8773</v>
      </c>
      <c r="B4696" s="2" t="s">
        <v>8774</v>
      </c>
      <c r="C4696" s="2" t="s">
        <v>17673</v>
      </c>
    </row>
    <row r="4697" spans="1:3">
      <c r="A4697" s="2" t="s">
        <v>8773</v>
      </c>
      <c r="B4697" s="2" t="s">
        <v>8775</v>
      </c>
      <c r="C4697" s="2" t="s">
        <v>17674</v>
      </c>
    </row>
    <row r="4698" spans="1:3">
      <c r="A4698" s="2" t="s">
        <v>8776</v>
      </c>
      <c r="B4698" s="2" t="s">
        <v>8777</v>
      </c>
      <c r="C4698" s="2" t="s">
        <v>17675</v>
      </c>
    </row>
    <row r="4699" spans="1:3">
      <c r="A4699" s="2" t="s">
        <v>8776</v>
      </c>
      <c r="B4699" s="2" t="s">
        <v>8778</v>
      </c>
      <c r="C4699" s="2" t="s">
        <v>17676</v>
      </c>
    </row>
    <row r="4700" spans="1:3">
      <c r="A4700" s="2" t="s">
        <v>8779</v>
      </c>
      <c r="B4700" s="2" t="s">
        <v>8780</v>
      </c>
      <c r="C4700" s="2" t="s">
        <v>17677</v>
      </c>
    </row>
    <row r="4701" spans="1:3">
      <c r="A4701" s="2" t="s">
        <v>8779</v>
      </c>
      <c r="B4701" s="2" t="s">
        <v>8781</v>
      </c>
      <c r="C4701" s="2" t="s">
        <v>17678</v>
      </c>
    </row>
    <row r="4702" spans="1:3">
      <c r="A4702" s="2" t="s">
        <v>8782</v>
      </c>
      <c r="B4702" s="2" t="s">
        <v>8783</v>
      </c>
      <c r="C4702" s="2" t="s">
        <v>17679</v>
      </c>
    </row>
    <row r="4703" spans="1:3">
      <c r="A4703" s="2" t="s">
        <v>8782</v>
      </c>
      <c r="B4703" s="2" t="s">
        <v>8784</v>
      </c>
      <c r="C4703" s="2" t="s">
        <v>17680</v>
      </c>
    </row>
    <row r="4704" spans="1:3">
      <c r="A4704" s="2" t="s">
        <v>8785</v>
      </c>
      <c r="B4704" s="2" t="s">
        <v>8786</v>
      </c>
      <c r="C4704" s="2" t="s">
        <v>17681</v>
      </c>
    </row>
    <row r="4705" spans="1:3">
      <c r="A4705" s="2" t="s">
        <v>8785</v>
      </c>
      <c r="B4705" s="2" t="s">
        <v>8787</v>
      </c>
      <c r="C4705" s="2" t="s">
        <v>17682</v>
      </c>
    </row>
    <row r="4706" spans="1:3">
      <c r="A4706" s="2" t="s">
        <v>8788</v>
      </c>
      <c r="B4706" s="2" t="s">
        <v>8789</v>
      </c>
      <c r="C4706" s="2" t="s">
        <v>17683</v>
      </c>
    </row>
    <row r="4707" spans="1:3">
      <c r="A4707" s="2" t="s">
        <v>8788</v>
      </c>
      <c r="B4707" s="2" t="s">
        <v>8790</v>
      </c>
      <c r="C4707" s="2" t="s">
        <v>17684</v>
      </c>
    </row>
    <row r="4708" spans="1:3">
      <c r="A4708" s="2" t="s">
        <v>8791</v>
      </c>
      <c r="B4708" s="2" t="s">
        <v>8792</v>
      </c>
      <c r="C4708" s="2" t="s">
        <v>17685</v>
      </c>
    </row>
    <row r="4709" spans="1:3">
      <c r="A4709" s="2" t="s">
        <v>8791</v>
      </c>
      <c r="B4709" s="2" t="s">
        <v>8793</v>
      </c>
      <c r="C4709" s="2" t="s">
        <v>17686</v>
      </c>
    </row>
    <row r="4710" spans="1:3">
      <c r="A4710" s="2" t="s">
        <v>8794</v>
      </c>
      <c r="B4710" s="2" t="s">
        <v>8795</v>
      </c>
      <c r="C4710" s="2" t="s">
        <v>17687</v>
      </c>
    </row>
    <row r="4711" spans="1:3">
      <c r="A4711" s="2" t="s">
        <v>8794</v>
      </c>
      <c r="B4711" s="2" t="s">
        <v>8796</v>
      </c>
      <c r="C4711" s="2" t="s">
        <v>17688</v>
      </c>
    </row>
    <row r="4712" spans="1:3">
      <c r="A4712" s="2" t="s">
        <v>8797</v>
      </c>
      <c r="B4712" s="2" t="s">
        <v>8798</v>
      </c>
      <c r="C4712" s="2" t="s">
        <v>17689</v>
      </c>
    </row>
    <row r="4713" spans="1:3">
      <c r="A4713" s="2" t="s">
        <v>8797</v>
      </c>
      <c r="B4713" s="2" t="s">
        <v>8799</v>
      </c>
      <c r="C4713" s="2" t="s">
        <v>17690</v>
      </c>
    </row>
    <row r="4714" spans="1:3">
      <c r="A4714" s="2" t="s">
        <v>8800</v>
      </c>
      <c r="B4714" s="2" t="s">
        <v>8801</v>
      </c>
      <c r="C4714" s="2" t="s">
        <v>17691</v>
      </c>
    </row>
    <row r="4715" spans="1:3">
      <c r="A4715" s="2" t="s">
        <v>8800</v>
      </c>
      <c r="B4715" s="2" t="s">
        <v>8802</v>
      </c>
      <c r="C4715" s="2" t="s">
        <v>17692</v>
      </c>
    </row>
    <row r="4716" spans="1:3">
      <c r="A4716" s="2" t="s">
        <v>8803</v>
      </c>
      <c r="B4716" s="2" t="s">
        <v>8804</v>
      </c>
      <c r="C4716" s="2" t="s">
        <v>17693</v>
      </c>
    </row>
    <row r="4717" spans="1:3">
      <c r="A4717" s="2" t="s">
        <v>8803</v>
      </c>
      <c r="B4717" s="2" t="s">
        <v>8805</v>
      </c>
      <c r="C4717" s="2" t="s">
        <v>17694</v>
      </c>
    </row>
    <row r="4718" spans="1:3">
      <c r="A4718" s="2" t="s">
        <v>8806</v>
      </c>
      <c r="B4718" s="2" t="s">
        <v>8807</v>
      </c>
      <c r="C4718" s="2" t="s">
        <v>17695</v>
      </c>
    </row>
    <row r="4719" spans="1:3">
      <c r="A4719" s="2" t="s">
        <v>8806</v>
      </c>
      <c r="B4719" s="2" t="s">
        <v>8808</v>
      </c>
      <c r="C4719" s="2" t="s">
        <v>17696</v>
      </c>
    </row>
    <row r="4720" spans="1:3">
      <c r="A4720" s="2" t="s">
        <v>8809</v>
      </c>
      <c r="B4720" s="2" t="s">
        <v>8810</v>
      </c>
      <c r="C4720" s="2" t="s">
        <v>17697</v>
      </c>
    </row>
    <row r="4721" spans="1:3">
      <c r="A4721" s="2" t="s">
        <v>8809</v>
      </c>
      <c r="B4721" s="2" t="s">
        <v>8811</v>
      </c>
      <c r="C4721" s="2" t="s">
        <v>17698</v>
      </c>
    </row>
    <row r="4722" spans="1:3">
      <c r="A4722" s="2" t="s">
        <v>8812</v>
      </c>
      <c r="B4722" s="2" t="s">
        <v>8813</v>
      </c>
      <c r="C4722" s="2" t="s">
        <v>17699</v>
      </c>
    </row>
    <row r="4723" spans="1:3">
      <c r="A4723" s="2" t="s">
        <v>8812</v>
      </c>
      <c r="B4723" s="2" t="s">
        <v>8814</v>
      </c>
      <c r="C4723" s="2" t="s">
        <v>17700</v>
      </c>
    </row>
    <row r="4724" spans="1:3">
      <c r="A4724" s="2" t="s">
        <v>8815</v>
      </c>
      <c r="B4724" s="2" t="s">
        <v>8816</v>
      </c>
      <c r="C4724" s="2" t="s">
        <v>17701</v>
      </c>
    </row>
    <row r="4725" spans="1:3">
      <c r="A4725" s="2" t="s">
        <v>8815</v>
      </c>
      <c r="B4725" s="2" t="s">
        <v>8817</v>
      </c>
      <c r="C4725" s="2" t="s">
        <v>17702</v>
      </c>
    </row>
    <row r="4726" spans="1:3">
      <c r="A4726" s="2" t="s">
        <v>8818</v>
      </c>
      <c r="B4726" s="2" t="s">
        <v>8819</v>
      </c>
      <c r="C4726" s="2" t="s">
        <v>17703</v>
      </c>
    </row>
    <row r="4727" spans="1:3">
      <c r="A4727" s="2" t="s">
        <v>8818</v>
      </c>
      <c r="B4727" s="2" t="s">
        <v>8820</v>
      </c>
      <c r="C4727" s="2" t="s">
        <v>17704</v>
      </c>
    </row>
    <row r="4728" spans="1:3">
      <c r="A4728" s="2" t="s">
        <v>8821</v>
      </c>
      <c r="B4728" s="2" t="s">
        <v>8822</v>
      </c>
      <c r="C4728" s="2" t="s">
        <v>17705</v>
      </c>
    </row>
    <row r="4729" spans="1:3">
      <c r="A4729" s="2" t="s">
        <v>8821</v>
      </c>
      <c r="B4729" s="2" t="s">
        <v>8823</v>
      </c>
      <c r="C4729" s="2" t="s">
        <v>17706</v>
      </c>
    </row>
    <row r="4730" spans="1:3">
      <c r="A4730" s="2" t="s">
        <v>8824</v>
      </c>
      <c r="B4730" s="2" t="s">
        <v>8825</v>
      </c>
      <c r="C4730" s="2" t="s">
        <v>17707</v>
      </c>
    </row>
    <row r="4731" spans="1:3">
      <c r="A4731" s="2" t="s">
        <v>8824</v>
      </c>
      <c r="B4731" s="2" t="s">
        <v>8826</v>
      </c>
      <c r="C4731" s="2" t="s">
        <v>17708</v>
      </c>
    </row>
    <row r="4732" spans="1:3">
      <c r="A4732" s="2" t="s">
        <v>8827</v>
      </c>
      <c r="B4732" s="2" t="s">
        <v>8828</v>
      </c>
      <c r="C4732" s="2" t="s">
        <v>17709</v>
      </c>
    </row>
    <row r="4733" spans="1:3">
      <c r="A4733" s="2" t="s">
        <v>8827</v>
      </c>
      <c r="B4733" s="2" t="s">
        <v>8829</v>
      </c>
      <c r="C4733" s="2" t="s">
        <v>17710</v>
      </c>
    </row>
    <row r="4734" spans="1:3">
      <c r="A4734" s="2" t="s">
        <v>8830</v>
      </c>
      <c r="B4734" s="2" t="s">
        <v>8831</v>
      </c>
      <c r="C4734" s="2" t="s">
        <v>17711</v>
      </c>
    </row>
    <row r="4735" spans="1:3">
      <c r="A4735" s="2" t="s">
        <v>8830</v>
      </c>
      <c r="B4735" s="2" t="s">
        <v>8832</v>
      </c>
      <c r="C4735" s="2" t="s">
        <v>17712</v>
      </c>
    </row>
    <row r="4736" spans="1:3">
      <c r="A4736" s="2" t="s">
        <v>8833</v>
      </c>
      <c r="B4736" s="2" t="s">
        <v>8834</v>
      </c>
      <c r="C4736" s="2" t="s">
        <v>17713</v>
      </c>
    </row>
    <row r="4737" spans="1:3">
      <c r="A4737" s="2" t="s">
        <v>8833</v>
      </c>
      <c r="B4737" s="2" t="s">
        <v>8835</v>
      </c>
      <c r="C4737" s="2" t="s">
        <v>17714</v>
      </c>
    </row>
    <row r="4738" spans="1:3">
      <c r="A4738" s="2" t="s">
        <v>8836</v>
      </c>
      <c r="B4738" s="2" t="s">
        <v>8837</v>
      </c>
      <c r="C4738" s="2" t="s">
        <v>17715</v>
      </c>
    </row>
    <row r="4739" spans="1:3">
      <c r="A4739" s="2" t="s">
        <v>8836</v>
      </c>
      <c r="B4739" s="2" t="s">
        <v>8838</v>
      </c>
      <c r="C4739" s="2" t="s">
        <v>17716</v>
      </c>
    </row>
    <row r="4740" spans="1:3">
      <c r="A4740" s="2" t="s">
        <v>8839</v>
      </c>
      <c r="B4740" s="2" t="s">
        <v>8840</v>
      </c>
      <c r="C4740" s="2" t="s">
        <v>17717</v>
      </c>
    </row>
    <row r="4741" spans="1:3">
      <c r="A4741" s="2" t="s">
        <v>8839</v>
      </c>
      <c r="B4741" s="2" t="s">
        <v>8841</v>
      </c>
      <c r="C4741" s="2" t="s">
        <v>17718</v>
      </c>
    </row>
    <row r="4742" spans="1:3">
      <c r="A4742" s="2" t="s">
        <v>8842</v>
      </c>
      <c r="B4742" s="2" t="s">
        <v>8843</v>
      </c>
      <c r="C4742" s="2" t="s">
        <v>17719</v>
      </c>
    </row>
    <row r="4743" spans="1:3">
      <c r="A4743" s="2" t="s">
        <v>8842</v>
      </c>
      <c r="B4743" s="2" t="s">
        <v>8844</v>
      </c>
      <c r="C4743" s="2" t="s">
        <v>17720</v>
      </c>
    </row>
    <row r="4744" spans="1:3">
      <c r="A4744" s="2" t="s">
        <v>8845</v>
      </c>
      <c r="B4744" s="2" t="s">
        <v>8847</v>
      </c>
      <c r="C4744" s="2" t="s">
        <v>17721</v>
      </c>
    </row>
    <row r="4745" spans="1:3">
      <c r="A4745" s="2" t="s">
        <v>8845</v>
      </c>
      <c r="B4745" s="2" t="s">
        <v>8846</v>
      </c>
      <c r="C4745" s="2" t="s">
        <v>17722</v>
      </c>
    </row>
    <row r="4746" spans="1:3">
      <c r="A4746" s="2" t="s">
        <v>8848</v>
      </c>
      <c r="B4746" s="2" t="s">
        <v>8850</v>
      </c>
      <c r="C4746" s="2" t="s">
        <v>17723</v>
      </c>
    </row>
    <row r="4747" spans="1:3">
      <c r="A4747" s="2" t="s">
        <v>8848</v>
      </c>
      <c r="B4747" s="2" t="s">
        <v>8849</v>
      </c>
      <c r="C4747" s="2" t="s">
        <v>17724</v>
      </c>
    </row>
    <row r="4748" spans="1:3">
      <c r="A4748" s="2" t="s">
        <v>8851</v>
      </c>
      <c r="B4748" s="2" t="s">
        <v>8852</v>
      </c>
      <c r="C4748" s="2" t="s">
        <v>17725</v>
      </c>
    </row>
    <row r="4749" spans="1:3">
      <c r="A4749" s="2" t="s">
        <v>8851</v>
      </c>
      <c r="B4749" s="2" t="s">
        <v>8853</v>
      </c>
      <c r="C4749" s="2" t="s">
        <v>17726</v>
      </c>
    </row>
    <row r="4750" spans="1:3">
      <c r="A4750" s="2" t="s">
        <v>8854</v>
      </c>
      <c r="B4750" s="2" t="s">
        <v>8855</v>
      </c>
      <c r="C4750" s="2" t="s">
        <v>17727</v>
      </c>
    </row>
    <row r="4751" spans="1:3">
      <c r="A4751" s="2" t="s">
        <v>8854</v>
      </c>
      <c r="B4751" s="2" t="s">
        <v>8856</v>
      </c>
      <c r="C4751" s="2" t="s">
        <v>17728</v>
      </c>
    </row>
    <row r="4752" spans="1:3">
      <c r="A4752" s="2" t="s">
        <v>8857</v>
      </c>
      <c r="B4752" s="2" t="s">
        <v>8859</v>
      </c>
      <c r="C4752" s="2" t="s">
        <v>17729</v>
      </c>
    </row>
    <row r="4753" spans="1:3">
      <c r="A4753" s="2" t="s">
        <v>8857</v>
      </c>
      <c r="B4753" s="2" t="s">
        <v>8858</v>
      </c>
      <c r="C4753" s="2" t="s">
        <v>17730</v>
      </c>
    </row>
    <row r="4754" spans="1:3">
      <c r="A4754" s="2" t="s">
        <v>8860</v>
      </c>
      <c r="B4754" s="2" t="s">
        <v>8861</v>
      </c>
      <c r="C4754" s="2" t="s">
        <v>17731</v>
      </c>
    </row>
    <row r="4755" spans="1:3">
      <c r="A4755" s="2" t="s">
        <v>8860</v>
      </c>
      <c r="B4755" s="2" t="s">
        <v>8862</v>
      </c>
      <c r="C4755" s="2" t="s">
        <v>17732</v>
      </c>
    </row>
    <row r="4756" spans="1:3">
      <c r="A4756" s="2" t="s">
        <v>8863</v>
      </c>
      <c r="B4756" s="2" t="s">
        <v>8864</v>
      </c>
      <c r="C4756" s="2" t="s">
        <v>17733</v>
      </c>
    </row>
    <row r="4757" spans="1:3">
      <c r="A4757" s="2" t="s">
        <v>8863</v>
      </c>
      <c r="B4757" s="2" t="s">
        <v>8865</v>
      </c>
      <c r="C4757" s="2" t="s">
        <v>17734</v>
      </c>
    </row>
    <row r="4758" spans="1:3">
      <c r="A4758" s="2" t="s">
        <v>8866</v>
      </c>
      <c r="B4758" s="2" t="s">
        <v>8867</v>
      </c>
      <c r="C4758" s="2" t="s">
        <v>17735</v>
      </c>
    </row>
    <row r="4759" spans="1:3">
      <c r="A4759" s="2" t="s">
        <v>8866</v>
      </c>
      <c r="B4759" s="2" t="s">
        <v>8868</v>
      </c>
      <c r="C4759" s="2" t="s">
        <v>17736</v>
      </c>
    </row>
    <row r="4760" spans="1:3">
      <c r="A4760" s="2" t="s">
        <v>8869</v>
      </c>
      <c r="B4760" s="2" t="s">
        <v>8870</v>
      </c>
      <c r="C4760" s="2" t="s">
        <v>17737</v>
      </c>
    </row>
    <row r="4761" spans="1:3">
      <c r="A4761" s="2" t="s">
        <v>8869</v>
      </c>
      <c r="B4761" s="2" t="s">
        <v>8871</v>
      </c>
      <c r="C4761" s="2" t="s">
        <v>17738</v>
      </c>
    </row>
    <row r="4762" spans="1:3">
      <c r="A4762" s="2" t="s">
        <v>8872</v>
      </c>
      <c r="B4762" s="2" t="s">
        <v>8873</v>
      </c>
      <c r="C4762" s="2" t="s">
        <v>17739</v>
      </c>
    </row>
    <row r="4763" spans="1:3">
      <c r="A4763" s="2" t="s">
        <v>8872</v>
      </c>
      <c r="B4763" s="2" t="s">
        <v>8874</v>
      </c>
      <c r="C4763" s="2" t="s">
        <v>17740</v>
      </c>
    </row>
    <row r="4764" spans="1:3">
      <c r="A4764" s="2" t="s">
        <v>8875</v>
      </c>
      <c r="B4764" s="2" t="s">
        <v>8876</v>
      </c>
      <c r="C4764" s="2" t="s">
        <v>17741</v>
      </c>
    </row>
    <row r="4765" spans="1:3">
      <c r="A4765" s="2" t="s">
        <v>8875</v>
      </c>
      <c r="B4765" s="2" t="s">
        <v>8877</v>
      </c>
      <c r="C4765" s="2" t="s">
        <v>17742</v>
      </c>
    </row>
    <row r="4766" spans="1:3">
      <c r="A4766" s="2" t="s">
        <v>8878</v>
      </c>
      <c r="B4766" s="2" t="s">
        <v>8879</v>
      </c>
      <c r="C4766" s="2" t="s">
        <v>17743</v>
      </c>
    </row>
    <row r="4767" spans="1:3">
      <c r="A4767" s="2" t="s">
        <v>8878</v>
      </c>
      <c r="B4767" s="2" t="s">
        <v>8880</v>
      </c>
      <c r="C4767" s="2" t="s">
        <v>17744</v>
      </c>
    </row>
    <row r="4768" spans="1:3">
      <c r="A4768" s="2" t="s">
        <v>8881</v>
      </c>
      <c r="B4768" s="2" t="s">
        <v>8882</v>
      </c>
      <c r="C4768" s="2" t="s">
        <v>17745</v>
      </c>
    </row>
    <row r="4769" spans="1:3">
      <c r="A4769" s="2" t="s">
        <v>8881</v>
      </c>
      <c r="B4769" s="2" t="s">
        <v>8883</v>
      </c>
      <c r="C4769" s="2" t="s">
        <v>17746</v>
      </c>
    </row>
    <row r="4770" spans="1:3">
      <c r="A4770" s="2" t="s">
        <v>8884</v>
      </c>
      <c r="B4770" s="2" t="s">
        <v>8885</v>
      </c>
      <c r="C4770" s="2" t="s">
        <v>17747</v>
      </c>
    </row>
    <row r="4771" spans="1:3">
      <c r="A4771" s="2" t="s">
        <v>8884</v>
      </c>
      <c r="B4771" s="2" t="s">
        <v>8886</v>
      </c>
      <c r="C4771" s="2" t="s">
        <v>17748</v>
      </c>
    </row>
    <row r="4772" spans="1:3">
      <c r="A4772" s="2" t="s">
        <v>8887</v>
      </c>
      <c r="B4772" s="2" t="s">
        <v>8888</v>
      </c>
      <c r="C4772" s="2" t="s">
        <v>17749</v>
      </c>
    </row>
    <row r="4773" spans="1:3">
      <c r="A4773" s="2" t="s">
        <v>8887</v>
      </c>
      <c r="B4773" s="2" t="s">
        <v>8889</v>
      </c>
      <c r="C4773" s="2" t="s">
        <v>17750</v>
      </c>
    </row>
    <row r="4774" spans="1:3">
      <c r="A4774" s="2" t="s">
        <v>8890</v>
      </c>
      <c r="B4774" s="2" t="s">
        <v>8891</v>
      </c>
      <c r="C4774" s="2" t="s">
        <v>17751</v>
      </c>
    </row>
    <row r="4775" spans="1:3">
      <c r="A4775" s="2" t="s">
        <v>8890</v>
      </c>
      <c r="B4775" s="2" t="s">
        <v>8892</v>
      </c>
      <c r="C4775" s="2" t="s">
        <v>17752</v>
      </c>
    </row>
    <row r="4776" spans="1:3">
      <c r="A4776" s="2" t="s">
        <v>8893</v>
      </c>
      <c r="B4776" s="2" t="s">
        <v>8894</v>
      </c>
      <c r="C4776" s="2" t="s">
        <v>17753</v>
      </c>
    </row>
    <row r="4777" spans="1:3">
      <c r="A4777" s="2" t="s">
        <v>8893</v>
      </c>
      <c r="B4777" s="2" t="s">
        <v>8895</v>
      </c>
      <c r="C4777" s="2" t="s">
        <v>17754</v>
      </c>
    </row>
    <row r="4778" spans="1:3">
      <c r="A4778" s="2" t="s">
        <v>8896</v>
      </c>
      <c r="B4778" s="2" t="s">
        <v>8897</v>
      </c>
      <c r="C4778" s="2" t="s">
        <v>17755</v>
      </c>
    </row>
    <row r="4779" spans="1:3">
      <c r="A4779" s="2" t="s">
        <v>8896</v>
      </c>
      <c r="B4779" s="2" t="s">
        <v>8898</v>
      </c>
      <c r="C4779" s="2" t="s">
        <v>17756</v>
      </c>
    </row>
    <row r="4780" spans="1:3">
      <c r="A4780" s="2" t="s">
        <v>8899</v>
      </c>
      <c r="B4780" s="2" t="s">
        <v>8900</v>
      </c>
      <c r="C4780" s="2" t="s">
        <v>17757</v>
      </c>
    </row>
    <row r="4781" spans="1:3">
      <c r="A4781" s="2" t="s">
        <v>8899</v>
      </c>
      <c r="B4781" s="2" t="s">
        <v>8901</v>
      </c>
      <c r="C4781" s="2" t="s">
        <v>17758</v>
      </c>
    </row>
    <row r="4782" spans="1:3">
      <c r="A4782" s="2" t="s">
        <v>8902</v>
      </c>
      <c r="B4782" s="2" t="s">
        <v>8903</v>
      </c>
      <c r="C4782" s="2" t="s">
        <v>17759</v>
      </c>
    </row>
    <row r="4783" spans="1:3">
      <c r="A4783" s="2" t="s">
        <v>8902</v>
      </c>
      <c r="B4783" s="2" t="s">
        <v>8904</v>
      </c>
      <c r="C4783" s="2" t="s">
        <v>17760</v>
      </c>
    </row>
    <row r="4784" spans="1:3">
      <c r="A4784" s="2" t="s">
        <v>8905</v>
      </c>
      <c r="B4784" s="2" t="s">
        <v>8906</v>
      </c>
      <c r="C4784" s="2" t="s">
        <v>17761</v>
      </c>
    </row>
    <row r="4785" spans="1:3">
      <c r="A4785" s="2" t="s">
        <v>8905</v>
      </c>
      <c r="B4785" s="2" t="s">
        <v>8907</v>
      </c>
      <c r="C4785" s="2" t="s">
        <v>17762</v>
      </c>
    </row>
    <row r="4786" spans="1:3">
      <c r="A4786" s="2" t="s">
        <v>8908</v>
      </c>
      <c r="B4786" s="2" t="s">
        <v>8909</v>
      </c>
      <c r="C4786" s="2" t="s">
        <v>17763</v>
      </c>
    </row>
    <row r="4787" spans="1:3">
      <c r="A4787" s="2" t="s">
        <v>8908</v>
      </c>
      <c r="B4787" s="2" t="s">
        <v>8910</v>
      </c>
      <c r="C4787" s="2" t="s">
        <v>17764</v>
      </c>
    </row>
    <row r="4788" spans="1:3">
      <c r="A4788" s="2" t="s">
        <v>8911</v>
      </c>
      <c r="B4788" s="2" t="s">
        <v>8912</v>
      </c>
      <c r="C4788" s="2" t="s">
        <v>17765</v>
      </c>
    </row>
    <row r="4789" spans="1:3">
      <c r="A4789" s="2" t="s">
        <v>8911</v>
      </c>
      <c r="B4789" s="2" t="s">
        <v>8913</v>
      </c>
      <c r="C4789" s="2" t="s">
        <v>17766</v>
      </c>
    </row>
    <row r="4790" spans="1:3">
      <c r="A4790" s="2" t="s">
        <v>8914</v>
      </c>
      <c r="B4790" s="2" t="s">
        <v>8915</v>
      </c>
      <c r="C4790" s="2" t="s">
        <v>17767</v>
      </c>
    </row>
    <row r="4791" spans="1:3">
      <c r="A4791" s="2" t="s">
        <v>8914</v>
      </c>
      <c r="B4791" s="2" t="s">
        <v>8915</v>
      </c>
      <c r="C4791" s="2" t="s">
        <v>17767</v>
      </c>
    </row>
    <row r="4792" spans="1:3">
      <c r="A4792" s="2" t="s">
        <v>8916</v>
      </c>
      <c r="B4792" s="2" t="s">
        <v>8917</v>
      </c>
      <c r="C4792" s="2" t="s">
        <v>17768</v>
      </c>
    </row>
    <row r="4793" spans="1:3">
      <c r="A4793" s="2" t="s">
        <v>8916</v>
      </c>
      <c r="B4793" s="2" t="s">
        <v>8917</v>
      </c>
      <c r="C4793" s="2" t="s">
        <v>17768</v>
      </c>
    </row>
    <row r="4794" spans="1:3">
      <c r="A4794" s="2" t="s">
        <v>8918</v>
      </c>
      <c r="B4794" s="2" t="s">
        <v>8919</v>
      </c>
      <c r="C4794" s="2" t="s">
        <v>17769</v>
      </c>
    </row>
    <row r="4795" spans="1:3">
      <c r="A4795" s="2" t="s">
        <v>8918</v>
      </c>
      <c r="B4795" s="2" t="s">
        <v>8920</v>
      </c>
      <c r="C4795" s="2" t="s">
        <v>17770</v>
      </c>
    </row>
    <row r="4796" spans="1:3">
      <c r="A4796" s="2" t="s">
        <v>8921</v>
      </c>
      <c r="B4796" s="2" t="s">
        <v>8922</v>
      </c>
      <c r="C4796" s="2" t="s">
        <v>17771</v>
      </c>
    </row>
    <row r="4797" spans="1:3">
      <c r="A4797" s="2" t="s">
        <v>8921</v>
      </c>
      <c r="B4797" s="2" t="s">
        <v>8923</v>
      </c>
      <c r="C4797" s="2" t="s">
        <v>17772</v>
      </c>
    </row>
    <row r="4798" spans="1:3">
      <c r="A4798" s="2" t="s">
        <v>8924</v>
      </c>
      <c r="B4798" s="2" t="s">
        <v>8925</v>
      </c>
      <c r="C4798" s="2" t="s">
        <v>17773</v>
      </c>
    </row>
    <row r="4799" spans="1:3">
      <c r="A4799" s="2" t="s">
        <v>8924</v>
      </c>
      <c r="B4799" s="2" t="s">
        <v>8926</v>
      </c>
      <c r="C4799" s="2" t="s">
        <v>17774</v>
      </c>
    </row>
    <row r="4800" spans="1:3">
      <c r="A4800" s="2" t="s">
        <v>8927</v>
      </c>
      <c r="B4800" s="2" t="s">
        <v>8928</v>
      </c>
      <c r="C4800" s="2" t="s">
        <v>17775</v>
      </c>
    </row>
    <row r="4801" spans="1:3">
      <c r="A4801" s="2" t="s">
        <v>8927</v>
      </c>
      <c r="B4801" s="2" t="s">
        <v>8929</v>
      </c>
      <c r="C4801" s="2" t="s">
        <v>17776</v>
      </c>
    </row>
    <row r="4802" spans="1:3">
      <c r="A4802" s="2" t="s">
        <v>8930</v>
      </c>
      <c r="B4802" s="2" t="s">
        <v>8931</v>
      </c>
      <c r="C4802" s="2" t="s">
        <v>17777</v>
      </c>
    </row>
    <row r="4803" spans="1:3">
      <c r="A4803" s="2" t="s">
        <v>8930</v>
      </c>
      <c r="B4803" s="2" t="s">
        <v>8932</v>
      </c>
      <c r="C4803" s="2" t="s">
        <v>17778</v>
      </c>
    </row>
    <row r="4804" spans="1:3">
      <c r="A4804" s="2" t="s">
        <v>8933</v>
      </c>
      <c r="B4804" s="2" t="s">
        <v>8934</v>
      </c>
      <c r="C4804" s="2" t="s">
        <v>17779</v>
      </c>
    </row>
    <row r="4805" spans="1:3">
      <c r="A4805" s="2" t="s">
        <v>8933</v>
      </c>
      <c r="B4805" s="2" t="s">
        <v>8935</v>
      </c>
      <c r="C4805" s="2" t="s">
        <v>17780</v>
      </c>
    </row>
    <row r="4806" spans="1:3">
      <c r="A4806" s="2" t="s">
        <v>8936</v>
      </c>
      <c r="B4806" s="2" t="s">
        <v>8937</v>
      </c>
      <c r="C4806" s="2" t="s">
        <v>17781</v>
      </c>
    </row>
    <row r="4807" spans="1:3">
      <c r="A4807" s="2" t="s">
        <v>8936</v>
      </c>
      <c r="B4807" s="2" t="s">
        <v>8938</v>
      </c>
      <c r="C4807" s="2" t="s">
        <v>17782</v>
      </c>
    </row>
    <row r="4808" spans="1:3">
      <c r="A4808" s="2" t="s">
        <v>8939</v>
      </c>
      <c r="B4808" s="2" t="s">
        <v>8941</v>
      </c>
      <c r="C4808" s="2" t="s">
        <v>17783</v>
      </c>
    </row>
    <row r="4809" spans="1:3">
      <c r="A4809" s="2" t="s">
        <v>8939</v>
      </c>
      <c r="B4809" s="2" t="s">
        <v>8940</v>
      </c>
      <c r="C4809" s="2" t="s">
        <v>17784</v>
      </c>
    </row>
    <row r="4810" spans="1:3">
      <c r="A4810" s="2" t="s">
        <v>8942</v>
      </c>
      <c r="B4810" s="2" t="s">
        <v>8943</v>
      </c>
      <c r="C4810" s="2" t="s">
        <v>17785</v>
      </c>
    </row>
    <row r="4811" spans="1:3">
      <c r="A4811" s="2" t="s">
        <v>8942</v>
      </c>
      <c r="B4811" s="2" t="s">
        <v>8944</v>
      </c>
      <c r="C4811" s="2" t="s">
        <v>17786</v>
      </c>
    </row>
    <row r="4812" spans="1:3">
      <c r="A4812" s="2" t="s">
        <v>8945</v>
      </c>
      <c r="B4812" s="2" t="s">
        <v>8946</v>
      </c>
      <c r="C4812" s="2" t="s">
        <v>17787</v>
      </c>
    </row>
    <row r="4813" spans="1:3">
      <c r="A4813" s="2" t="s">
        <v>8945</v>
      </c>
      <c r="B4813" s="2" t="s">
        <v>8947</v>
      </c>
      <c r="C4813" s="2" t="s">
        <v>17788</v>
      </c>
    </row>
    <row r="4814" spans="1:3">
      <c r="A4814" s="2" t="s">
        <v>8948</v>
      </c>
      <c r="B4814" s="2" t="s">
        <v>8949</v>
      </c>
      <c r="C4814" s="2" t="s">
        <v>17789</v>
      </c>
    </row>
    <row r="4815" spans="1:3">
      <c r="A4815" s="2" t="s">
        <v>8948</v>
      </c>
      <c r="B4815" s="2" t="s">
        <v>8950</v>
      </c>
      <c r="C4815" s="2" t="s">
        <v>17790</v>
      </c>
    </row>
    <row r="4816" spans="1:3">
      <c r="A4816" s="2" t="s">
        <v>8951</v>
      </c>
      <c r="B4816" s="2" t="s">
        <v>8952</v>
      </c>
      <c r="C4816" s="2" t="s">
        <v>17791</v>
      </c>
    </row>
    <row r="4817" spans="1:3">
      <c r="A4817" s="2" t="s">
        <v>8951</v>
      </c>
      <c r="B4817" s="2" t="s">
        <v>8953</v>
      </c>
      <c r="C4817" s="2" t="s">
        <v>17792</v>
      </c>
    </row>
    <row r="4818" spans="1:3">
      <c r="A4818" s="2" t="s">
        <v>8954</v>
      </c>
      <c r="B4818" s="2" t="s">
        <v>8955</v>
      </c>
      <c r="C4818" s="2" t="s">
        <v>17793</v>
      </c>
    </row>
    <row r="4819" spans="1:3">
      <c r="A4819" s="2" t="s">
        <v>8954</v>
      </c>
      <c r="B4819" s="2" t="s">
        <v>8956</v>
      </c>
      <c r="C4819" s="2" t="s">
        <v>17794</v>
      </c>
    </row>
    <row r="4820" spans="1:3">
      <c r="A4820" s="2" t="s">
        <v>8957</v>
      </c>
      <c r="B4820" s="2" t="s">
        <v>8958</v>
      </c>
      <c r="C4820" s="2" t="s">
        <v>17795</v>
      </c>
    </row>
    <row r="4821" spans="1:3">
      <c r="A4821" s="2" t="s">
        <v>8957</v>
      </c>
      <c r="B4821" s="2" t="s">
        <v>8959</v>
      </c>
      <c r="C4821" s="2" t="s">
        <v>17796</v>
      </c>
    </row>
    <row r="4822" spans="1:3">
      <c r="A4822" s="2" t="s">
        <v>8960</v>
      </c>
      <c r="B4822" s="2" t="s">
        <v>8961</v>
      </c>
      <c r="C4822" s="2" t="s">
        <v>17797</v>
      </c>
    </row>
    <row r="4823" spans="1:3">
      <c r="A4823" s="2" t="s">
        <v>8960</v>
      </c>
      <c r="B4823" s="2" t="s">
        <v>8962</v>
      </c>
      <c r="C4823" s="2" t="s">
        <v>17798</v>
      </c>
    </row>
    <row r="4824" spans="1:3">
      <c r="A4824" s="2" t="s">
        <v>8963</v>
      </c>
      <c r="B4824" s="2" t="s">
        <v>8964</v>
      </c>
      <c r="C4824" s="2" t="s">
        <v>17799</v>
      </c>
    </row>
    <row r="4825" spans="1:3">
      <c r="A4825" s="2" t="s">
        <v>8963</v>
      </c>
      <c r="B4825" s="2" t="s">
        <v>8965</v>
      </c>
      <c r="C4825" s="2" t="s">
        <v>17800</v>
      </c>
    </row>
    <row r="4826" spans="1:3">
      <c r="A4826" s="2" t="s">
        <v>8966</v>
      </c>
      <c r="B4826" s="2" t="s">
        <v>8967</v>
      </c>
      <c r="C4826" s="2" t="s">
        <v>17801</v>
      </c>
    </row>
    <row r="4827" spans="1:3">
      <c r="A4827" s="2" t="s">
        <v>8966</v>
      </c>
      <c r="B4827" s="2" t="s">
        <v>8967</v>
      </c>
      <c r="C4827" s="2" t="s">
        <v>17801</v>
      </c>
    </row>
    <row r="4828" spans="1:3">
      <c r="A4828" s="2" t="s">
        <v>8968</v>
      </c>
      <c r="B4828" s="2" t="s">
        <v>8969</v>
      </c>
      <c r="C4828" s="2" t="s">
        <v>17802</v>
      </c>
    </row>
    <row r="4829" spans="1:3">
      <c r="A4829" s="2" t="s">
        <v>8968</v>
      </c>
      <c r="B4829" s="2" t="s">
        <v>8970</v>
      </c>
      <c r="C4829" s="2" t="s">
        <v>17803</v>
      </c>
    </row>
    <row r="4830" spans="1:3">
      <c r="A4830" s="2" t="s">
        <v>8971</v>
      </c>
      <c r="B4830" s="2" t="s">
        <v>8972</v>
      </c>
      <c r="C4830" s="2" t="s">
        <v>17804</v>
      </c>
    </row>
    <row r="4831" spans="1:3">
      <c r="A4831" s="2" t="s">
        <v>8971</v>
      </c>
      <c r="B4831" s="2" t="s">
        <v>8973</v>
      </c>
      <c r="C4831" s="2" t="s">
        <v>17805</v>
      </c>
    </row>
    <row r="4832" spans="1:3">
      <c r="A4832" s="2" t="s">
        <v>8974</v>
      </c>
      <c r="B4832" s="2" t="s">
        <v>8975</v>
      </c>
      <c r="C4832" s="2" t="s">
        <v>17806</v>
      </c>
    </row>
    <row r="4833" spans="1:3">
      <c r="A4833" s="2" t="s">
        <v>8974</v>
      </c>
      <c r="B4833" s="2" t="s">
        <v>8976</v>
      </c>
      <c r="C4833" s="2" t="s">
        <v>17807</v>
      </c>
    </row>
    <row r="4834" spans="1:3">
      <c r="A4834" s="2" t="s">
        <v>8977</v>
      </c>
      <c r="B4834" s="2" t="s">
        <v>8978</v>
      </c>
      <c r="C4834" s="2" t="s">
        <v>17808</v>
      </c>
    </row>
    <row r="4835" spans="1:3">
      <c r="A4835" s="2" t="s">
        <v>8977</v>
      </c>
      <c r="B4835" s="2" t="s">
        <v>8979</v>
      </c>
      <c r="C4835" s="2" t="s">
        <v>17809</v>
      </c>
    </row>
    <row r="4836" spans="1:3">
      <c r="A4836" s="2" t="s">
        <v>8980</v>
      </c>
      <c r="B4836" s="2" t="s">
        <v>8981</v>
      </c>
      <c r="C4836" s="2" t="s">
        <v>17810</v>
      </c>
    </row>
    <row r="4837" spans="1:3">
      <c r="A4837" s="2" t="s">
        <v>8980</v>
      </c>
      <c r="B4837" s="2" t="s">
        <v>8982</v>
      </c>
      <c r="C4837" s="2" t="s">
        <v>17811</v>
      </c>
    </row>
    <row r="4838" spans="1:3">
      <c r="A4838" s="2" t="s">
        <v>8983</v>
      </c>
      <c r="B4838" s="2" t="s">
        <v>8984</v>
      </c>
      <c r="C4838" s="2" t="s">
        <v>17812</v>
      </c>
    </row>
    <row r="4839" spans="1:3">
      <c r="A4839" s="2" t="s">
        <v>8983</v>
      </c>
      <c r="B4839" s="2" t="s">
        <v>8984</v>
      </c>
      <c r="C4839" s="2" t="s">
        <v>17812</v>
      </c>
    </row>
    <row r="4840" spans="1:3">
      <c r="A4840" s="2" t="s">
        <v>8985</v>
      </c>
      <c r="B4840" s="2" t="s">
        <v>8986</v>
      </c>
      <c r="C4840" s="2" t="s">
        <v>17813</v>
      </c>
    </row>
    <row r="4841" spans="1:3">
      <c r="A4841" s="2" t="s">
        <v>8985</v>
      </c>
      <c r="B4841" s="2" t="s">
        <v>8987</v>
      </c>
      <c r="C4841" s="2" t="s">
        <v>17814</v>
      </c>
    </row>
    <row r="4842" spans="1:3">
      <c r="A4842" s="2" t="s">
        <v>8988</v>
      </c>
      <c r="B4842" s="2" t="s">
        <v>8989</v>
      </c>
      <c r="C4842" s="2" t="s">
        <v>17815</v>
      </c>
    </row>
    <row r="4843" spans="1:3">
      <c r="A4843" s="2" t="s">
        <v>8988</v>
      </c>
      <c r="B4843" s="2" t="s">
        <v>8990</v>
      </c>
      <c r="C4843" s="2" t="s">
        <v>17816</v>
      </c>
    </row>
    <row r="4844" spans="1:3">
      <c r="A4844" s="2" t="s">
        <v>8991</v>
      </c>
      <c r="B4844" s="2" t="s">
        <v>8992</v>
      </c>
      <c r="C4844" s="2" t="s">
        <v>17817</v>
      </c>
    </row>
    <row r="4845" spans="1:3">
      <c r="A4845" s="2" t="s">
        <v>8991</v>
      </c>
      <c r="B4845" s="2" t="s">
        <v>8993</v>
      </c>
      <c r="C4845" s="2" t="s">
        <v>17818</v>
      </c>
    </row>
    <row r="4846" spans="1:3">
      <c r="A4846" s="2" t="s">
        <v>8994</v>
      </c>
      <c r="B4846" s="2" t="s">
        <v>8995</v>
      </c>
      <c r="C4846" s="2" t="s">
        <v>17819</v>
      </c>
    </row>
    <row r="4847" spans="1:3">
      <c r="A4847" s="2" t="s">
        <v>8994</v>
      </c>
      <c r="B4847" s="2" t="s">
        <v>8996</v>
      </c>
      <c r="C4847" s="2" t="s">
        <v>17820</v>
      </c>
    </row>
    <row r="4848" spans="1:3">
      <c r="A4848" s="2" t="s">
        <v>8997</v>
      </c>
      <c r="B4848" s="2" t="s">
        <v>8998</v>
      </c>
      <c r="C4848" s="2" t="s">
        <v>17821</v>
      </c>
    </row>
    <row r="4849" spans="1:3">
      <c r="A4849" s="2" t="s">
        <v>8997</v>
      </c>
      <c r="B4849" s="2" t="s">
        <v>8999</v>
      </c>
      <c r="C4849" s="2" t="s">
        <v>17822</v>
      </c>
    </row>
    <row r="4850" spans="1:3">
      <c r="A4850" s="2" t="s">
        <v>9000</v>
      </c>
      <c r="B4850" s="2" t="s">
        <v>9001</v>
      </c>
      <c r="C4850" s="2" t="s">
        <v>17823</v>
      </c>
    </row>
    <row r="4851" spans="1:3">
      <c r="A4851" s="2" t="s">
        <v>9000</v>
      </c>
      <c r="B4851" s="2" t="s">
        <v>9001</v>
      </c>
      <c r="C4851" s="2" t="s">
        <v>17823</v>
      </c>
    </row>
    <row r="4852" spans="1:3">
      <c r="A4852" s="2" t="s">
        <v>9002</v>
      </c>
      <c r="B4852" s="2" t="s">
        <v>9003</v>
      </c>
      <c r="C4852" s="2" t="s">
        <v>17824</v>
      </c>
    </row>
    <row r="4853" spans="1:3">
      <c r="A4853" s="2" t="s">
        <v>9002</v>
      </c>
      <c r="B4853" s="2" t="s">
        <v>9003</v>
      </c>
      <c r="C4853" s="2" t="s">
        <v>17824</v>
      </c>
    </row>
    <row r="4854" spans="1:3">
      <c r="A4854" s="2" t="s">
        <v>9004</v>
      </c>
      <c r="B4854" s="2" t="s">
        <v>9005</v>
      </c>
      <c r="C4854" s="2" t="s">
        <v>17825</v>
      </c>
    </row>
    <row r="4855" spans="1:3">
      <c r="A4855" s="2" t="s">
        <v>9004</v>
      </c>
      <c r="B4855" s="2" t="s">
        <v>9006</v>
      </c>
      <c r="C4855" s="2" t="s">
        <v>17826</v>
      </c>
    </row>
    <row r="4856" spans="1:3">
      <c r="A4856" s="2" t="s">
        <v>9007</v>
      </c>
      <c r="B4856" s="2" t="s">
        <v>9008</v>
      </c>
      <c r="C4856" s="2" t="s">
        <v>17827</v>
      </c>
    </row>
    <row r="4857" spans="1:3">
      <c r="A4857" s="2" t="s">
        <v>9007</v>
      </c>
      <c r="B4857" s="2" t="s">
        <v>9009</v>
      </c>
      <c r="C4857" s="2" t="s">
        <v>17828</v>
      </c>
    </row>
    <row r="4858" spans="1:3">
      <c r="A4858" s="2" t="s">
        <v>9007</v>
      </c>
      <c r="B4858" s="2" t="s">
        <v>9010</v>
      </c>
      <c r="C4858" s="2" t="s">
        <v>17829</v>
      </c>
    </row>
    <row r="4859" spans="1:3">
      <c r="A4859" s="2" t="s">
        <v>9011</v>
      </c>
      <c r="B4859" s="2" t="s">
        <v>3698</v>
      </c>
      <c r="C4859" s="2" t="s">
        <v>17830</v>
      </c>
    </row>
    <row r="4860" spans="1:3">
      <c r="A4860" s="2" t="s">
        <v>9011</v>
      </c>
      <c r="B4860" s="2" t="s">
        <v>1899</v>
      </c>
      <c r="C4860" s="2" t="s">
        <v>17831</v>
      </c>
    </row>
    <row r="4861" spans="1:3">
      <c r="A4861" s="2" t="s">
        <v>9011</v>
      </c>
      <c r="B4861" s="2" t="s">
        <v>9012</v>
      </c>
      <c r="C4861" s="2" t="s">
        <v>17832</v>
      </c>
    </row>
    <row r="4862" spans="1:3">
      <c r="A4862" s="2" t="s">
        <v>9013</v>
      </c>
      <c r="B4862" s="2" t="s">
        <v>3706</v>
      </c>
      <c r="C4862" s="2" t="s">
        <v>17833</v>
      </c>
    </row>
    <row r="4863" spans="1:3">
      <c r="A4863" s="2" t="s">
        <v>9013</v>
      </c>
      <c r="B4863" s="2" t="s">
        <v>1919</v>
      </c>
      <c r="C4863" s="2" t="s">
        <v>17834</v>
      </c>
    </row>
    <row r="4864" spans="1:3">
      <c r="A4864" s="2" t="s">
        <v>9013</v>
      </c>
      <c r="B4864" s="2" t="s">
        <v>9014</v>
      </c>
      <c r="C4864" s="2" t="s">
        <v>17835</v>
      </c>
    </row>
    <row r="4865" spans="1:3">
      <c r="A4865" s="2" t="s">
        <v>9015</v>
      </c>
      <c r="B4865" s="2" t="s">
        <v>3714</v>
      </c>
      <c r="C4865" s="2" t="s">
        <v>17836</v>
      </c>
    </row>
    <row r="4866" spans="1:3">
      <c r="A4866" s="2" t="s">
        <v>9015</v>
      </c>
      <c r="B4866" s="2" t="s">
        <v>2636</v>
      </c>
      <c r="C4866" s="2" t="s">
        <v>17837</v>
      </c>
    </row>
    <row r="4867" spans="1:3">
      <c r="A4867" s="2" t="s">
        <v>9015</v>
      </c>
      <c r="B4867" s="2" t="s">
        <v>9016</v>
      </c>
      <c r="C4867" s="2" t="s">
        <v>17838</v>
      </c>
    </row>
    <row r="4868" spans="1:3">
      <c r="A4868" s="2" t="s">
        <v>9017</v>
      </c>
      <c r="B4868" s="2" t="s">
        <v>2289</v>
      </c>
      <c r="C4868" s="2" t="s">
        <v>17839</v>
      </c>
    </row>
    <row r="4869" spans="1:3">
      <c r="A4869" s="2" t="s">
        <v>9017</v>
      </c>
      <c r="B4869" s="2" t="s">
        <v>2639</v>
      </c>
      <c r="C4869" s="2" t="s">
        <v>17840</v>
      </c>
    </row>
    <row r="4870" spans="1:3">
      <c r="A4870" s="2" t="s">
        <v>9017</v>
      </c>
      <c r="B4870" s="2" t="s">
        <v>9018</v>
      </c>
      <c r="C4870" s="2" t="s">
        <v>17841</v>
      </c>
    </row>
    <row r="4871" spans="1:3">
      <c r="A4871" s="2" t="s">
        <v>9019</v>
      </c>
      <c r="B4871" s="2" t="s">
        <v>9020</v>
      </c>
      <c r="C4871" s="2" t="s">
        <v>17842</v>
      </c>
    </row>
    <row r="4872" spans="1:3">
      <c r="A4872" s="2" t="s">
        <v>9021</v>
      </c>
      <c r="B4872" s="2" t="s">
        <v>9022</v>
      </c>
      <c r="C4872" s="2" t="s">
        <v>17843</v>
      </c>
    </row>
    <row r="4873" spans="1:3">
      <c r="A4873" s="2" t="s">
        <v>9023</v>
      </c>
      <c r="B4873" s="2" t="s">
        <v>9024</v>
      </c>
      <c r="C4873" s="2" t="s">
        <v>17844</v>
      </c>
    </row>
    <row r="4874" spans="1:3">
      <c r="A4874" s="2" t="s">
        <v>9025</v>
      </c>
      <c r="B4874" s="2" t="s">
        <v>3430</v>
      </c>
      <c r="C4874" s="2" t="s">
        <v>17845</v>
      </c>
    </row>
    <row r="4875" spans="1:3">
      <c r="A4875" s="2" t="s">
        <v>9026</v>
      </c>
      <c r="B4875" s="2" t="s">
        <v>9027</v>
      </c>
      <c r="C4875" s="2" t="s">
        <v>17846</v>
      </c>
    </row>
    <row r="4876" spans="1:3">
      <c r="A4876" s="2" t="s">
        <v>9028</v>
      </c>
      <c r="B4876" s="2" t="s">
        <v>9029</v>
      </c>
      <c r="C4876" s="2" t="s">
        <v>17847</v>
      </c>
    </row>
    <row r="4877" spans="1:3">
      <c r="A4877" s="2" t="s">
        <v>9030</v>
      </c>
      <c r="B4877" s="2" t="s">
        <v>9031</v>
      </c>
      <c r="C4877" s="2" t="s">
        <v>17848</v>
      </c>
    </row>
    <row r="4878" spans="1:3">
      <c r="A4878" s="2" t="s">
        <v>9032</v>
      </c>
      <c r="B4878" s="2" t="s">
        <v>9033</v>
      </c>
      <c r="C4878" s="2" t="s">
        <v>17849</v>
      </c>
    </row>
    <row r="4879" spans="1:3">
      <c r="A4879" s="2" t="s">
        <v>9034</v>
      </c>
      <c r="B4879" s="2" t="s">
        <v>9035</v>
      </c>
      <c r="C4879" s="2" t="s">
        <v>17850</v>
      </c>
    </row>
    <row r="4880" spans="1:3">
      <c r="A4880" s="2" t="s">
        <v>9036</v>
      </c>
      <c r="B4880" s="2" t="s">
        <v>9037</v>
      </c>
      <c r="C4880" s="2" t="s">
        <v>17851</v>
      </c>
    </row>
    <row r="4881" spans="1:3">
      <c r="A4881" s="2" t="s">
        <v>9038</v>
      </c>
      <c r="B4881" s="2" t="s">
        <v>9039</v>
      </c>
      <c r="C4881" s="2" t="s">
        <v>17852</v>
      </c>
    </row>
    <row r="4882" spans="1:3">
      <c r="A4882" s="2" t="s">
        <v>9040</v>
      </c>
      <c r="B4882" s="2" t="s">
        <v>9041</v>
      </c>
      <c r="C4882" s="2" t="s">
        <v>17853</v>
      </c>
    </row>
    <row r="4883" spans="1:3">
      <c r="A4883" s="2" t="s">
        <v>9042</v>
      </c>
      <c r="B4883" s="2" t="s">
        <v>9043</v>
      </c>
      <c r="C4883" s="2" t="s">
        <v>17854</v>
      </c>
    </row>
    <row r="4884" spans="1:3">
      <c r="A4884" s="2" t="s">
        <v>9044</v>
      </c>
      <c r="B4884" s="2" t="s">
        <v>2271</v>
      </c>
      <c r="C4884" s="2" t="s">
        <v>17855</v>
      </c>
    </row>
    <row r="4885" spans="1:3">
      <c r="A4885" s="2" t="s">
        <v>9045</v>
      </c>
      <c r="B4885" s="2" t="s">
        <v>6067</v>
      </c>
      <c r="C4885" s="2" t="s">
        <v>17856</v>
      </c>
    </row>
    <row r="4886" spans="1:3">
      <c r="A4886" s="2" t="s">
        <v>9046</v>
      </c>
      <c r="B4886" s="2" t="s">
        <v>9047</v>
      </c>
      <c r="C4886" s="2" t="s">
        <v>17857</v>
      </c>
    </row>
    <row r="4887" spans="1:3">
      <c r="A4887" s="2" t="s">
        <v>9048</v>
      </c>
      <c r="B4887" s="2" t="s">
        <v>9049</v>
      </c>
      <c r="C4887" s="2" t="s">
        <v>17858</v>
      </c>
    </row>
    <row r="4888" spans="1:3">
      <c r="A4888" s="2" t="s">
        <v>9050</v>
      </c>
      <c r="B4888" s="2" t="s">
        <v>9051</v>
      </c>
      <c r="C4888" s="2" t="s">
        <v>17859</v>
      </c>
    </row>
    <row r="4889" spans="1:3">
      <c r="A4889" s="2" t="s">
        <v>9052</v>
      </c>
      <c r="B4889" s="2" t="s">
        <v>9053</v>
      </c>
      <c r="C4889" s="2" t="s">
        <v>17860</v>
      </c>
    </row>
    <row r="4890" spans="1:3">
      <c r="A4890" s="2" t="s">
        <v>9054</v>
      </c>
      <c r="B4890" s="2" t="s">
        <v>9055</v>
      </c>
      <c r="C4890" s="2" t="s">
        <v>17861</v>
      </c>
    </row>
    <row r="4891" spans="1:3">
      <c r="A4891" s="2" t="s">
        <v>9056</v>
      </c>
      <c r="B4891" s="2" t="s">
        <v>9057</v>
      </c>
      <c r="C4891" s="2" t="s">
        <v>17862</v>
      </c>
    </row>
    <row r="4892" spans="1:3">
      <c r="A4892" s="2" t="s">
        <v>9058</v>
      </c>
      <c r="B4892" s="2" t="s">
        <v>3714</v>
      </c>
      <c r="C4892" s="2" t="s">
        <v>17863</v>
      </c>
    </row>
    <row r="4893" spans="1:3">
      <c r="A4893" s="2" t="s">
        <v>9059</v>
      </c>
      <c r="B4893" s="2" t="s">
        <v>9060</v>
      </c>
      <c r="C4893" s="2" t="s">
        <v>17864</v>
      </c>
    </row>
    <row r="4894" spans="1:3">
      <c r="A4894" s="2" t="s">
        <v>9061</v>
      </c>
      <c r="B4894" s="2" t="s">
        <v>9062</v>
      </c>
      <c r="C4894" s="2" t="s">
        <v>17865</v>
      </c>
    </row>
    <row r="4895" spans="1:3">
      <c r="A4895" s="2" t="s">
        <v>9061</v>
      </c>
      <c r="B4895" s="2" t="s">
        <v>9063</v>
      </c>
      <c r="C4895" s="2" t="s">
        <v>17866</v>
      </c>
    </row>
    <row r="4896" spans="1:3">
      <c r="A4896" s="2" t="s">
        <v>9061</v>
      </c>
      <c r="B4896" s="2" t="s">
        <v>9063</v>
      </c>
      <c r="C4896" s="2" t="s">
        <v>17866</v>
      </c>
    </row>
    <row r="4897" spans="1:3">
      <c r="A4897" s="2" t="s">
        <v>9064</v>
      </c>
      <c r="B4897" s="2" t="s">
        <v>9065</v>
      </c>
      <c r="C4897" s="2" t="s">
        <v>17867</v>
      </c>
    </row>
    <row r="4898" spans="1:3">
      <c r="A4898" s="2" t="s">
        <v>9064</v>
      </c>
      <c r="B4898" s="2" t="s">
        <v>9066</v>
      </c>
      <c r="C4898" s="2" t="s">
        <v>17868</v>
      </c>
    </row>
    <row r="4899" spans="1:3">
      <c r="A4899" s="2" t="s">
        <v>9064</v>
      </c>
      <c r="B4899" s="2" t="s">
        <v>9066</v>
      </c>
      <c r="C4899" s="2" t="s">
        <v>17868</v>
      </c>
    </row>
    <row r="4900" spans="1:3">
      <c r="A4900" s="2" t="s">
        <v>9067</v>
      </c>
      <c r="B4900" s="2" t="s">
        <v>9068</v>
      </c>
      <c r="C4900" s="2" t="s">
        <v>17869</v>
      </c>
    </row>
    <row r="4901" spans="1:3">
      <c r="A4901" s="2" t="s">
        <v>9067</v>
      </c>
      <c r="B4901" s="2" t="s">
        <v>9069</v>
      </c>
      <c r="C4901" s="2" t="s">
        <v>17870</v>
      </c>
    </row>
    <row r="4902" spans="1:3">
      <c r="A4902" s="2" t="s">
        <v>9067</v>
      </c>
      <c r="B4902" s="2" t="s">
        <v>9070</v>
      </c>
      <c r="C4902" s="2" t="s">
        <v>17871</v>
      </c>
    </row>
    <row r="4903" spans="1:3">
      <c r="A4903" s="2" t="s">
        <v>9071</v>
      </c>
      <c r="B4903" s="2" t="s">
        <v>9072</v>
      </c>
      <c r="C4903" s="2" t="s">
        <v>17872</v>
      </c>
    </row>
    <row r="4904" spans="1:3">
      <c r="A4904" s="2" t="s">
        <v>9071</v>
      </c>
      <c r="B4904" s="2" t="s">
        <v>9073</v>
      </c>
      <c r="C4904" s="2" t="s">
        <v>17873</v>
      </c>
    </row>
    <row r="4905" spans="1:3">
      <c r="A4905" s="2" t="s">
        <v>9071</v>
      </c>
      <c r="B4905" s="2" t="s">
        <v>9073</v>
      </c>
      <c r="C4905" s="2" t="s">
        <v>17873</v>
      </c>
    </row>
    <row r="4906" spans="1:3">
      <c r="A4906" s="2" t="s">
        <v>9074</v>
      </c>
      <c r="B4906" s="2" t="s">
        <v>9075</v>
      </c>
      <c r="C4906" s="2" t="s">
        <v>17874</v>
      </c>
    </row>
    <row r="4907" spans="1:3">
      <c r="A4907" s="2" t="s">
        <v>9074</v>
      </c>
      <c r="B4907" s="2" t="s">
        <v>9076</v>
      </c>
      <c r="C4907" s="2" t="s">
        <v>17875</v>
      </c>
    </row>
    <row r="4908" spans="1:3">
      <c r="A4908" s="2" t="s">
        <v>9074</v>
      </c>
      <c r="B4908" s="2" t="s">
        <v>9076</v>
      </c>
      <c r="C4908" s="2" t="s">
        <v>17875</v>
      </c>
    </row>
    <row r="4909" spans="1:3">
      <c r="A4909" s="2" t="s">
        <v>9077</v>
      </c>
      <c r="B4909" s="2" t="s">
        <v>9078</v>
      </c>
      <c r="C4909" s="2" t="s">
        <v>17876</v>
      </c>
    </row>
    <row r="4910" spans="1:3">
      <c r="A4910" s="2" t="s">
        <v>9077</v>
      </c>
      <c r="B4910" s="2" t="s">
        <v>9079</v>
      </c>
      <c r="C4910" s="2" t="s">
        <v>17877</v>
      </c>
    </row>
    <row r="4911" spans="1:3">
      <c r="A4911" s="2" t="s">
        <v>9077</v>
      </c>
      <c r="B4911" s="2" t="s">
        <v>9079</v>
      </c>
      <c r="C4911" s="2" t="s">
        <v>17877</v>
      </c>
    </row>
    <row r="4912" spans="1:3">
      <c r="A4912" s="2" t="s">
        <v>9080</v>
      </c>
      <c r="B4912" s="2" t="s">
        <v>9081</v>
      </c>
      <c r="C4912" s="2" t="s">
        <v>17878</v>
      </c>
    </row>
    <row r="4913" spans="1:3">
      <c r="A4913" s="2" t="s">
        <v>9080</v>
      </c>
      <c r="B4913" s="2" t="s">
        <v>9082</v>
      </c>
      <c r="C4913" s="2" t="s">
        <v>17879</v>
      </c>
    </row>
    <row r="4914" spans="1:3">
      <c r="A4914" s="2" t="s">
        <v>9080</v>
      </c>
      <c r="B4914" s="2" t="s">
        <v>9083</v>
      </c>
      <c r="C4914" s="2" t="s">
        <v>17880</v>
      </c>
    </row>
    <row r="4915" spans="1:3">
      <c r="A4915" s="2" t="s">
        <v>9084</v>
      </c>
      <c r="B4915" s="2" t="s">
        <v>9085</v>
      </c>
      <c r="C4915" s="2" t="s">
        <v>17881</v>
      </c>
    </row>
    <row r="4916" spans="1:3">
      <c r="A4916" s="2" t="s">
        <v>9084</v>
      </c>
      <c r="B4916" s="2" t="s">
        <v>9086</v>
      </c>
      <c r="C4916" s="2" t="s">
        <v>17882</v>
      </c>
    </row>
    <row r="4917" spans="1:3">
      <c r="A4917" s="2" t="s">
        <v>9084</v>
      </c>
      <c r="B4917" s="2" t="s">
        <v>9086</v>
      </c>
      <c r="C4917" s="2" t="s">
        <v>17882</v>
      </c>
    </row>
    <row r="4918" spans="1:3">
      <c r="A4918" s="2" t="s">
        <v>9087</v>
      </c>
      <c r="B4918" s="2" t="s">
        <v>9088</v>
      </c>
      <c r="C4918" s="2" t="s">
        <v>17883</v>
      </c>
    </row>
    <row r="4919" spans="1:3">
      <c r="A4919" s="2" t="s">
        <v>9087</v>
      </c>
      <c r="B4919" s="2" t="s">
        <v>9089</v>
      </c>
      <c r="C4919" s="2" t="s">
        <v>17884</v>
      </c>
    </row>
    <row r="4920" spans="1:3">
      <c r="A4920" s="2" t="s">
        <v>9087</v>
      </c>
      <c r="B4920" s="2" t="s">
        <v>9089</v>
      </c>
      <c r="C4920" s="2" t="s">
        <v>17884</v>
      </c>
    </row>
    <row r="4921" spans="1:3">
      <c r="A4921" s="2" t="s">
        <v>9090</v>
      </c>
      <c r="B4921" s="2" t="s">
        <v>9091</v>
      </c>
      <c r="C4921" s="2" t="s">
        <v>17885</v>
      </c>
    </row>
    <row r="4922" spans="1:3">
      <c r="A4922" s="2" t="s">
        <v>9090</v>
      </c>
      <c r="B4922" s="2" t="s">
        <v>9092</v>
      </c>
      <c r="C4922" s="2" t="s">
        <v>17886</v>
      </c>
    </row>
    <row r="4923" spans="1:3">
      <c r="A4923" s="2" t="s">
        <v>9090</v>
      </c>
      <c r="B4923" s="2" t="s">
        <v>9092</v>
      </c>
      <c r="C4923" s="2" t="s">
        <v>17886</v>
      </c>
    </row>
    <row r="4924" spans="1:3">
      <c r="A4924" s="2" t="s">
        <v>9093</v>
      </c>
      <c r="B4924" s="2" t="s">
        <v>9094</v>
      </c>
      <c r="C4924" s="2" t="s">
        <v>17887</v>
      </c>
    </row>
    <row r="4925" spans="1:3">
      <c r="A4925" s="2" t="s">
        <v>9093</v>
      </c>
      <c r="B4925" s="2" t="s">
        <v>9095</v>
      </c>
      <c r="C4925" s="2" t="s">
        <v>17888</v>
      </c>
    </row>
    <row r="4926" spans="1:3">
      <c r="A4926" s="2" t="s">
        <v>9093</v>
      </c>
      <c r="B4926" s="2" t="s">
        <v>9095</v>
      </c>
      <c r="C4926" s="2" t="s">
        <v>17888</v>
      </c>
    </row>
    <row r="4927" spans="1:3">
      <c r="A4927" s="2" t="s">
        <v>9096</v>
      </c>
      <c r="B4927" s="2" t="s">
        <v>9097</v>
      </c>
      <c r="C4927" s="2" t="s">
        <v>17889</v>
      </c>
    </row>
    <row r="4928" spans="1:3">
      <c r="A4928" s="2" t="s">
        <v>9096</v>
      </c>
      <c r="B4928" s="2" t="s">
        <v>9098</v>
      </c>
      <c r="C4928" s="2" t="s">
        <v>17890</v>
      </c>
    </row>
    <row r="4929" spans="1:3">
      <c r="A4929" s="2" t="s">
        <v>9096</v>
      </c>
      <c r="B4929" s="2" t="s">
        <v>9098</v>
      </c>
      <c r="C4929" s="2" t="s">
        <v>17890</v>
      </c>
    </row>
    <row r="4930" spans="1:3">
      <c r="A4930" s="2" t="s">
        <v>9099</v>
      </c>
      <c r="B4930" s="2" t="s">
        <v>9100</v>
      </c>
      <c r="C4930" s="2" t="s">
        <v>17891</v>
      </c>
    </row>
    <row r="4931" spans="1:3">
      <c r="A4931" s="2" t="s">
        <v>9099</v>
      </c>
      <c r="B4931" s="2" t="s">
        <v>9101</v>
      </c>
      <c r="C4931" s="2" t="s">
        <v>17892</v>
      </c>
    </row>
    <row r="4932" spans="1:3">
      <c r="A4932" s="2" t="s">
        <v>9099</v>
      </c>
      <c r="B4932" s="2" t="s">
        <v>9102</v>
      </c>
      <c r="C4932" s="2" t="s">
        <v>17893</v>
      </c>
    </row>
    <row r="4933" spans="1:3">
      <c r="A4933" s="2" t="s">
        <v>9103</v>
      </c>
      <c r="B4933" s="2" t="s">
        <v>9104</v>
      </c>
      <c r="C4933" s="2" t="s">
        <v>17894</v>
      </c>
    </row>
    <row r="4934" spans="1:3">
      <c r="A4934" s="2" t="s">
        <v>9103</v>
      </c>
      <c r="B4934" s="2" t="s">
        <v>9105</v>
      </c>
      <c r="C4934" s="2" t="s">
        <v>17895</v>
      </c>
    </row>
    <row r="4935" spans="1:3">
      <c r="A4935" s="2" t="s">
        <v>9103</v>
      </c>
      <c r="B4935" s="2" t="s">
        <v>9106</v>
      </c>
      <c r="C4935" s="2" t="s">
        <v>17896</v>
      </c>
    </row>
    <row r="4936" spans="1:3">
      <c r="A4936" s="2" t="s">
        <v>9107</v>
      </c>
      <c r="B4936" s="2" t="s">
        <v>9108</v>
      </c>
      <c r="C4936" s="2" t="s">
        <v>17897</v>
      </c>
    </row>
    <row r="4937" spans="1:3">
      <c r="A4937" s="2" t="s">
        <v>9107</v>
      </c>
      <c r="B4937" s="2" t="s">
        <v>9109</v>
      </c>
      <c r="C4937" s="2" t="s">
        <v>17898</v>
      </c>
    </row>
    <row r="4938" spans="1:3">
      <c r="A4938" s="2" t="s">
        <v>9107</v>
      </c>
      <c r="B4938" s="2" t="s">
        <v>9109</v>
      </c>
      <c r="C4938" s="2" t="s">
        <v>17898</v>
      </c>
    </row>
    <row r="4939" spans="1:3">
      <c r="A4939" s="2" t="s">
        <v>9110</v>
      </c>
      <c r="B4939" s="2" t="s">
        <v>9111</v>
      </c>
      <c r="C4939" s="2" t="s">
        <v>17899</v>
      </c>
    </row>
    <row r="4940" spans="1:3">
      <c r="A4940" s="2" t="s">
        <v>9110</v>
      </c>
      <c r="B4940" s="2" t="s">
        <v>9112</v>
      </c>
      <c r="C4940" s="2" t="s">
        <v>17900</v>
      </c>
    </row>
    <row r="4941" spans="1:3">
      <c r="A4941" s="2" t="s">
        <v>9110</v>
      </c>
      <c r="B4941" s="2" t="s">
        <v>9113</v>
      </c>
      <c r="C4941" s="2" t="s">
        <v>17901</v>
      </c>
    </row>
    <row r="4942" spans="1:3">
      <c r="A4942" s="2" t="s">
        <v>9114</v>
      </c>
      <c r="B4942" s="2" t="s">
        <v>9115</v>
      </c>
      <c r="C4942" s="2" t="s">
        <v>17902</v>
      </c>
    </row>
    <row r="4943" spans="1:3">
      <c r="A4943" s="2" t="s">
        <v>9114</v>
      </c>
      <c r="B4943" s="2" t="s">
        <v>9116</v>
      </c>
      <c r="C4943" s="2" t="s">
        <v>17903</v>
      </c>
    </row>
    <row r="4944" spans="1:3">
      <c r="A4944" s="2" t="s">
        <v>9114</v>
      </c>
      <c r="B4944" s="2" t="s">
        <v>9116</v>
      </c>
      <c r="C4944" s="2" t="s">
        <v>17903</v>
      </c>
    </row>
    <row r="4945" spans="1:3">
      <c r="A4945" s="2" t="s">
        <v>9117</v>
      </c>
      <c r="B4945" s="2" t="s">
        <v>9118</v>
      </c>
      <c r="C4945" s="2" t="s">
        <v>17904</v>
      </c>
    </row>
    <row r="4946" spans="1:3">
      <c r="A4946" s="2" t="s">
        <v>9117</v>
      </c>
      <c r="B4946" s="2" t="s">
        <v>9119</v>
      </c>
      <c r="C4946" s="2" t="s">
        <v>17905</v>
      </c>
    </row>
    <row r="4947" spans="1:3">
      <c r="A4947" s="2" t="s">
        <v>9117</v>
      </c>
      <c r="B4947" s="2" t="s">
        <v>9119</v>
      </c>
      <c r="C4947" s="2" t="s">
        <v>17905</v>
      </c>
    </row>
    <row r="4948" spans="1:3">
      <c r="A4948" s="2" t="s">
        <v>9120</v>
      </c>
      <c r="B4948" s="2" t="s">
        <v>9121</v>
      </c>
      <c r="C4948" s="2" t="s">
        <v>17906</v>
      </c>
    </row>
    <row r="4949" spans="1:3">
      <c r="A4949" s="2" t="s">
        <v>9120</v>
      </c>
      <c r="B4949" s="2" t="s">
        <v>9122</v>
      </c>
      <c r="C4949" s="2" t="s">
        <v>17907</v>
      </c>
    </row>
    <row r="4950" spans="1:3">
      <c r="A4950" s="2" t="s">
        <v>9120</v>
      </c>
      <c r="B4950" s="2" t="s">
        <v>9122</v>
      </c>
      <c r="C4950" s="2" t="s">
        <v>17907</v>
      </c>
    </row>
    <row r="4951" spans="1:3">
      <c r="A4951" s="2" t="s">
        <v>9123</v>
      </c>
      <c r="B4951" s="2" t="s">
        <v>9124</v>
      </c>
      <c r="C4951" s="2" t="s">
        <v>17908</v>
      </c>
    </row>
    <row r="4952" spans="1:3">
      <c r="A4952" s="2" t="s">
        <v>9123</v>
      </c>
      <c r="B4952" s="2" t="s">
        <v>9125</v>
      </c>
      <c r="C4952" s="2" t="s">
        <v>17909</v>
      </c>
    </row>
    <row r="4953" spans="1:3">
      <c r="A4953" s="2" t="s">
        <v>9123</v>
      </c>
      <c r="B4953" s="2" t="s">
        <v>9126</v>
      </c>
      <c r="C4953" s="2" t="s">
        <v>17910</v>
      </c>
    </row>
    <row r="4954" spans="1:3">
      <c r="A4954" s="2" t="s">
        <v>9127</v>
      </c>
      <c r="B4954" s="2" t="s">
        <v>9128</v>
      </c>
      <c r="C4954" s="2" t="s">
        <v>17911</v>
      </c>
    </row>
    <row r="4955" spans="1:3">
      <c r="A4955" s="2" t="s">
        <v>9127</v>
      </c>
      <c r="B4955" s="2" t="s">
        <v>9129</v>
      </c>
      <c r="C4955" s="2" t="s">
        <v>17912</v>
      </c>
    </row>
    <row r="4956" spans="1:3">
      <c r="A4956" s="2" t="s">
        <v>9127</v>
      </c>
      <c r="B4956" s="2" t="s">
        <v>9129</v>
      </c>
      <c r="C4956" s="2" t="s">
        <v>17912</v>
      </c>
    </row>
    <row r="4957" spans="1:3">
      <c r="A4957" s="2" t="s">
        <v>9130</v>
      </c>
      <c r="B4957" s="2" t="s">
        <v>9131</v>
      </c>
      <c r="C4957" s="2" t="s">
        <v>17913</v>
      </c>
    </row>
    <row r="4958" spans="1:3">
      <c r="A4958" s="2" t="s">
        <v>9130</v>
      </c>
      <c r="B4958" s="2" t="s">
        <v>9132</v>
      </c>
      <c r="C4958" s="2" t="s">
        <v>17914</v>
      </c>
    </row>
    <row r="4959" spans="1:3">
      <c r="A4959" s="2" t="s">
        <v>9130</v>
      </c>
      <c r="B4959" s="2" t="s">
        <v>9133</v>
      </c>
      <c r="C4959" s="2" t="s">
        <v>17915</v>
      </c>
    </row>
    <row r="4960" spans="1:3">
      <c r="A4960" s="2" t="s">
        <v>9134</v>
      </c>
      <c r="B4960" s="2" t="s">
        <v>9135</v>
      </c>
      <c r="C4960" s="2" t="s">
        <v>17916</v>
      </c>
    </row>
    <row r="4961" spans="1:3">
      <c r="A4961" s="2" t="s">
        <v>9134</v>
      </c>
      <c r="B4961" s="2" t="s">
        <v>9135</v>
      </c>
      <c r="C4961" s="2" t="s">
        <v>17916</v>
      </c>
    </row>
    <row r="4962" spans="1:3">
      <c r="A4962" s="2" t="s">
        <v>9134</v>
      </c>
      <c r="B4962" s="2" t="s">
        <v>9135</v>
      </c>
      <c r="C4962" s="2" t="s">
        <v>17916</v>
      </c>
    </row>
    <row r="4963" spans="1:3">
      <c r="A4963" s="2" t="s">
        <v>9136</v>
      </c>
      <c r="B4963" s="2" t="s">
        <v>9137</v>
      </c>
      <c r="C4963" s="2" t="s">
        <v>17917</v>
      </c>
    </row>
    <row r="4964" spans="1:3">
      <c r="A4964" s="2" t="s">
        <v>9136</v>
      </c>
      <c r="B4964" s="2" t="s">
        <v>9138</v>
      </c>
      <c r="C4964" s="2" t="s">
        <v>17918</v>
      </c>
    </row>
    <row r="4965" spans="1:3">
      <c r="A4965" s="2" t="s">
        <v>9136</v>
      </c>
      <c r="B4965" s="2" t="s">
        <v>9138</v>
      </c>
      <c r="C4965" s="2" t="s">
        <v>17918</v>
      </c>
    </row>
    <row r="4966" spans="1:3">
      <c r="A4966" s="2" t="s">
        <v>9139</v>
      </c>
      <c r="B4966" s="2" t="s">
        <v>9140</v>
      </c>
      <c r="C4966" s="2" t="s">
        <v>17919</v>
      </c>
    </row>
    <row r="4967" spans="1:3">
      <c r="A4967" s="2" t="s">
        <v>9139</v>
      </c>
      <c r="B4967" s="2" t="s">
        <v>9141</v>
      </c>
      <c r="C4967" s="2" t="s">
        <v>17920</v>
      </c>
    </row>
    <row r="4968" spans="1:3">
      <c r="A4968" s="2" t="s">
        <v>9139</v>
      </c>
      <c r="B4968" s="2" t="s">
        <v>9142</v>
      </c>
      <c r="C4968" s="2" t="s">
        <v>17921</v>
      </c>
    </row>
    <row r="4969" spans="1:3">
      <c r="A4969" s="2" t="s">
        <v>17922</v>
      </c>
      <c r="B4969" s="2" t="s">
        <v>17923</v>
      </c>
      <c r="C4969" s="2" t="s">
        <v>17924</v>
      </c>
    </row>
    <row r="4970" spans="1:3">
      <c r="A4970" s="2" t="s">
        <v>17922</v>
      </c>
      <c r="B4970" s="2" t="s">
        <v>17925</v>
      </c>
      <c r="C4970" s="2" t="s">
        <v>17926</v>
      </c>
    </row>
    <row r="4971" spans="1:3">
      <c r="A4971" s="2" t="s">
        <v>17927</v>
      </c>
      <c r="B4971" s="2" t="s">
        <v>17928</v>
      </c>
      <c r="C4971" s="2" t="s">
        <v>17929</v>
      </c>
    </row>
    <row r="4972" spans="1:3">
      <c r="A4972" s="2" t="s">
        <v>17927</v>
      </c>
      <c r="B4972" s="2" t="s">
        <v>17930</v>
      </c>
      <c r="C4972" s="2" t="s">
        <v>17931</v>
      </c>
    </row>
    <row r="4973" spans="1:3">
      <c r="A4973" s="2" t="s">
        <v>9143</v>
      </c>
      <c r="B4973" s="2" t="s">
        <v>17932</v>
      </c>
      <c r="C4973" s="2" t="s">
        <v>17933</v>
      </c>
    </row>
    <row r="4974" spans="1:3">
      <c r="A4974" s="2" t="s">
        <v>9143</v>
      </c>
      <c r="B4974" s="2" t="s">
        <v>9144</v>
      </c>
      <c r="C4974" s="2" t="s">
        <v>17934</v>
      </c>
    </row>
    <row r="4975" spans="1:3">
      <c r="A4975" s="2" t="s">
        <v>9145</v>
      </c>
      <c r="B4975" s="2" t="s">
        <v>9146</v>
      </c>
      <c r="C4975" s="2" t="s">
        <v>17935</v>
      </c>
    </row>
    <row r="4976" spans="1:3">
      <c r="A4976" s="2" t="s">
        <v>9145</v>
      </c>
      <c r="B4976" s="2" t="s">
        <v>9147</v>
      </c>
      <c r="C4976" s="2" t="s">
        <v>17936</v>
      </c>
    </row>
    <row r="4977" spans="1:3">
      <c r="A4977" s="2" t="s">
        <v>9148</v>
      </c>
      <c r="B4977" s="2" t="s">
        <v>9149</v>
      </c>
      <c r="C4977" s="2" t="s">
        <v>17937</v>
      </c>
    </row>
    <row r="4978" spans="1:3">
      <c r="A4978" s="2" t="s">
        <v>9148</v>
      </c>
      <c r="B4978" s="2" t="s">
        <v>9150</v>
      </c>
      <c r="C4978" s="2" t="s">
        <v>17938</v>
      </c>
    </row>
    <row r="4979" spans="1:3">
      <c r="A4979" s="2" t="s">
        <v>9151</v>
      </c>
      <c r="B4979" s="2" t="s">
        <v>9152</v>
      </c>
      <c r="C4979" s="2" t="s">
        <v>17939</v>
      </c>
    </row>
    <row r="4980" spans="1:3">
      <c r="A4980" s="2" t="s">
        <v>9151</v>
      </c>
      <c r="B4980" s="2" t="s">
        <v>9153</v>
      </c>
      <c r="C4980" s="2" t="s">
        <v>17940</v>
      </c>
    </row>
    <row r="4981" spans="1:3">
      <c r="A4981" s="2" t="s">
        <v>9154</v>
      </c>
      <c r="B4981" s="2" t="s">
        <v>9155</v>
      </c>
      <c r="C4981" s="2" t="s">
        <v>17941</v>
      </c>
    </row>
    <row r="4982" spans="1:3">
      <c r="A4982" s="2" t="s">
        <v>9154</v>
      </c>
      <c r="B4982" s="2" t="s">
        <v>9156</v>
      </c>
      <c r="C4982" s="2" t="s">
        <v>17942</v>
      </c>
    </row>
    <row r="4983" spans="1:3">
      <c r="A4983" s="2" t="s">
        <v>9157</v>
      </c>
      <c r="B4983" s="2" t="s">
        <v>9158</v>
      </c>
      <c r="C4983" s="2" t="s">
        <v>17943</v>
      </c>
    </row>
    <row r="4984" spans="1:3">
      <c r="A4984" s="2" t="s">
        <v>9157</v>
      </c>
      <c r="B4984" s="2" t="s">
        <v>9159</v>
      </c>
      <c r="C4984" s="2" t="s">
        <v>17944</v>
      </c>
    </row>
    <row r="4985" spans="1:3">
      <c r="A4985" s="2" t="s">
        <v>9160</v>
      </c>
      <c r="B4985" s="2" t="s">
        <v>9161</v>
      </c>
      <c r="C4985" s="2" t="s">
        <v>17945</v>
      </c>
    </row>
    <row r="4986" spans="1:3">
      <c r="A4986" s="2" t="s">
        <v>9160</v>
      </c>
      <c r="B4986" s="2" t="s">
        <v>9162</v>
      </c>
      <c r="C4986" s="2" t="s">
        <v>17946</v>
      </c>
    </row>
    <row r="4987" spans="1:3">
      <c r="A4987" s="2" t="s">
        <v>9163</v>
      </c>
      <c r="B4987" s="2" t="s">
        <v>9164</v>
      </c>
      <c r="C4987" s="2" t="s">
        <v>17947</v>
      </c>
    </row>
    <row r="4988" spans="1:3">
      <c r="A4988" s="2" t="s">
        <v>9163</v>
      </c>
      <c r="B4988" s="2" t="s">
        <v>9165</v>
      </c>
      <c r="C4988" s="2" t="s">
        <v>17948</v>
      </c>
    </row>
    <row r="4989" spans="1:3">
      <c r="A4989" s="2" t="s">
        <v>9166</v>
      </c>
      <c r="B4989" s="2" t="s">
        <v>9167</v>
      </c>
      <c r="C4989" s="2" t="s">
        <v>17949</v>
      </c>
    </row>
    <row r="4990" spans="1:3">
      <c r="A4990" s="2" t="s">
        <v>9166</v>
      </c>
      <c r="B4990" s="2" t="s">
        <v>9168</v>
      </c>
      <c r="C4990" s="2" t="s">
        <v>17950</v>
      </c>
    </row>
    <row r="4991" spans="1:3">
      <c r="A4991" s="2" t="s">
        <v>9169</v>
      </c>
      <c r="B4991" s="2" t="s">
        <v>9170</v>
      </c>
      <c r="C4991" s="2" t="s">
        <v>17951</v>
      </c>
    </row>
    <row r="4992" spans="1:3">
      <c r="A4992" s="2" t="s">
        <v>9169</v>
      </c>
      <c r="B4992" s="2" t="s">
        <v>9171</v>
      </c>
      <c r="C4992" s="2" t="s">
        <v>17952</v>
      </c>
    </row>
    <row r="4993" spans="1:3">
      <c r="A4993" s="2" t="s">
        <v>9172</v>
      </c>
      <c r="B4993" s="2" t="s">
        <v>17953</v>
      </c>
      <c r="C4993" s="2" t="s">
        <v>17954</v>
      </c>
    </row>
    <row r="4994" spans="1:3">
      <c r="A4994" s="2" t="s">
        <v>9172</v>
      </c>
      <c r="B4994" s="2" t="s">
        <v>9173</v>
      </c>
      <c r="C4994" s="2" t="s">
        <v>17955</v>
      </c>
    </row>
    <row r="4995" spans="1:3">
      <c r="A4995" s="2" t="s">
        <v>9174</v>
      </c>
      <c r="B4995" s="2" t="s">
        <v>9175</v>
      </c>
      <c r="C4995" s="2" t="s">
        <v>17956</v>
      </c>
    </row>
    <row r="4996" spans="1:3">
      <c r="A4996" s="2" t="s">
        <v>9174</v>
      </c>
      <c r="B4996" s="2" t="s">
        <v>9176</v>
      </c>
      <c r="C4996" s="2" t="s">
        <v>17957</v>
      </c>
    </row>
    <row r="4997" spans="1:3">
      <c r="A4997" s="2" t="s">
        <v>9177</v>
      </c>
      <c r="B4997" s="2" t="s">
        <v>9178</v>
      </c>
      <c r="C4997" s="2" t="s">
        <v>17958</v>
      </c>
    </row>
    <row r="4998" spans="1:3">
      <c r="A4998" s="2" t="s">
        <v>9177</v>
      </c>
      <c r="B4998" s="2" t="s">
        <v>9179</v>
      </c>
      <c r="C4998" s="2" t="s">
        <v>17959</v>
      </c>
    </row>
    <row r="4999" spans="1:3">
      <c r="A4999" s="2" t="s">
        <v>9180</v>
      </c>
      <c r="B4999" s="2" t="s">
        <v>2019</v>
      </c>
      <c r="C4999" s="2" t="s">
        <v>17960</v>
      </c>
    </row>
    <row r="5000" spans="1:3">
      <c r="A5000" s="2" t="s">
        <v>9180</v>
      </c>
      <c r="B5000" s="2" t="s">
        <v>3706</v>
      </c>
      <c r="C5000" s="2" t="s">
        <v>17961</v>
      </c>
    </row>
    <row r="5001" spans="1:3">
      <c r="A5001" s="2" t="s">
        <v>9181</v>
      </c>
      <c r="B5001" s="2" t="s">
        <v>9182</v>
      </c>
      <c r="C5001" s="2" t="s">
        <v>17962</v>
      </c>
    </row>
    <row r="5002" spans="1:3">
      <c r="A5002" s="2" t="s">
        <v>9181</v>
      </c>
      <c r="B5002" s="2" t="s">
        <v>9183</v>
      </c>
      <c r="C5002" s="2" t="s">
        <v>17963</v>
      </c>
    </row>
    <row r="5003" spans="1:3">
      <c r="A5003" s="2" t="s">
        <v>9184</v>
      </c>
      <c r="B5003" s="2" t="s">
        <v>9185</v>
      </c>
      <c r="C5003" s="2" t="s">
        <v>17964</v>
      </c>
    </row>
    <row r="5004" spans="1:3">
      <c r="A5004" s="2" t="s">
        <v>9184</v>
      </c>
      <c r="B5004" s="2" t="s">
        <v>9186</v>
      </c>
      <c r="C5004" s="2" t="s">
        <v>17965</v>
      </c>
    </row>
    <row r="5005" spans="1:3">
      <c r="A5005" s="2" t="s">
        <v>9187</v>
      </c>
      <c r="B5005" s="2" t="s">
        <v>3390</v>
      </c>
      <c r="C5005" s="2" t="s">
        <v>17966</v>
      </c>
    </row>
    <row r="5006" spans="1:3">
      <c r="A5006" s="2" t="s">
        <v>9187</v>
      </c>
      <c r="B5006" s="2" t="s">
        <v>9188</v>
      </c>
      <c r="C5006" s="2" t="s">
        <v>17967</v>
      </c>
    </row>
    <row r="5007" spans="1:3">
      <c r="A5007" s="2" t="s">
        <v>9189</v>
      </c>
      <c r="B5007" s="2" t="s">
        <v>9190</v>
      </c>
      <c r="C5007" s="2" t="s">
        <v>17968</v>
      </c>
    </row>
    <row r="5008" spans="1:3">
      <c r="A5008" s="2" t="s">
        <v>9189</v>
      </c>
      <c r="B5008" s="2" t="s">
        <v>9191</v>
      </c>
      <c r="C5008" s="2" t="s">
        <v>17969</v>
      </c>
    </row>
    <row r="5009" spans="1:3">
      <c r="A5009" s="2" t="s">
        <v>9192</v>
      </c>
      <c r="B5009" s="2" t="s">
        <v>9193</v>
      </c>
      <c r="C5009" s="2" t="s">
        <v>17970</v>
      </c>
    </row>
    <row r="5010" spans="1:3">
      <c r="A5010" s="2" t="s">
        <v>9194</v>
      </c>
      <c r="B5010" s="2" t="s">
        <v>9195</v>
      </c>
      <c r="C5010" s="2" t="s">
        <v>17971</v>
      </c>
    </row>
    <row r="5011" spans="1:3">
      <c r="A5011" s="2" t="s">
        <v>9196</v>
      </c>
      <c r="B5011" s="2" t="s">
        <v>9197</v>
      </c>
      <c r="C5011" s="2" t="s">
        <v>17972</v>
      </c>
    </row>
    <row r="5012" spans="1:3">
      <c r="A5012" s="2" t="s">
        <v>9198</v>
      </c>
      <c r="B5012" s="2" t="s">
        <v>9199</v>
      </c>
      <c r="C5012" s="2" t="s">
        <v>17973</v>
      </c>
    </row>
    <row r="5013" spans="1:3">
      <c r="A5013" s="2" t="s">
        <v>9200</v>
      </c>
      <c r="B5013" s="2" t="s">
        <v>9201</v>
      </c>
      <c r="C5013" s="2" t="s">
        <v>17974</v>
      </c>
    </row>
    <row r="5014" spans="1:3">
      <c r="A5014" s="2" t="s">
        <v>9202</v>
      </c>
      <c r="B5014" s="2" t="s">
        <v>9203</v>
      </c>
      <c r="C5014" s="2" t="s">
        <v>17975</v>
      </c>
    </row>
    <row r="5015" spans="1:3">
      <c r="A5015" s="2" t="s">
        <v>9204</v>
      </c>
      <c r="B5015" s="2" t="s">
        <v>9205</v>
      </c>
      <c r="C5015" s="2" t="s">
        <v>17976</v>
      </c>
    </row>
    <row r="5016" spans="1:3">
      <c r="A5016" s="2" t="s">
        <v>9206</v>
      </c>
      <c r="B5016" s="2" t="s">
        <v>9207</v>
      </c>
      <c r="C5016" s="2" t="s">
        <v>17977</v>
      </c>
    </row>
    <row r="5017" spans="1:3">
      <c r="A5017" s="2" t="s">
        <v>9208</v>
      </c>
      <c r="B5017" s="2" t="s">
        <v>9209</v>
      </c>
      <c r="C5017" s="2" t="s">
        <v>17978</v>
      </c>
    </row>
    <row r="5018" spans="1:3">
      <c r="A5018" s="2" t="s">
        <v>9210</v>
      </c>
      <c r="B5018" s="2" t="s">
        <v>9211</v>
      </c>
      <c r="C5018" s="2" t="s">
        <v>17979</v>
      </c>
    </row>
    <row r="5019" spans="1:3">
      <c r="A5019" s="2" t="s">
        <v>9212</v>
      </c>
      <c r="B5019" s="2" t="s">
        <v>9213</v>
      </c>
      <c r="C5019" s="2" t="s">
        <v>17980</v>
      </c>
    </row>
    <row r="5020" spans="1:3">
      <c r="A5020" s="2" t="s">
        <v>9214</v>
      </c>
      <c r="B5020" s="2" t="s">
        <v>9215</v>
      </c>
      <c r="C5020" s="2" t="s">
        <v>17981</v>
      </c>
    </row>
    <row r="5021" spans="1:3">
      <c r="A5021" s="2" t="s">
        <v>9216</v>
      </c>
      <c r="B5021" s="2" t="s">
        <v>9217</v>
      </c>
      <c r="C5021" s="2" t="s">
        <v>17982</v>
      </c>
    </row>
    <row r="5022" spans="1:3">
      <c r="A5022" s="2" t="s">
        <v>9218</v>
      </c>
      <c r="B5022" s="2" t="s">
        <v>9219</v>
      </c>
      <c r="C5022" s="2" t="s">
        <v>17983</v>
      </c>
    </row>
    <row r="5023" spans="1:3">
      <c r="A5023" s="2" t="s">
        <v>9220</v>
      </c>
      <c r="B5023" s="2" t="s">
        <v>9221</v>
      </c>
      <c r="C5023" s="2" t="s">
        <v>17984</v>
      </c>
    </row>
    <row r="5024" spans="1:3">
      <c r="A5024" s="2" t="s">
        <v>9222</v>
      </c>
      <c r="B5024" s="2" t="s">
        <v>9223</v>
      </c>
      <c r="C5024" s="2" t="s">
        <v>17985</v>
      </c>
    </row>
    <row r="5025" spans="1:3">
      <c r="A5025" s="2" t="s">
        <v>9224</v>
      </c>
      <c r="B5025" s="2" t="s">
        <v>9225</v>
      </c>
      <c r="C5025" s="2" t="s">
        <v>17986</v>
      </c>
    </row>
    <row r="5026" spans="1:3">
      <c r="A5026" s="2" t="s">
        <v>9226</v>
      </c>
      <c r="B5026" s="2" t="s">
        <v>9227</v>
      </c>
      <c r="C5026" s="2" t="s">
        <v>17987</v>
      </c>
    </row>
    <row r="5027" spans="1:3">
      <c r="A5027" s="2" t="s">
        <v>9228</v>
      </c>
      <c r="B5027" s="2" t="s">
        <v>9229</v>
      </c>
      <c r="C5027" s="2" t="s">
        <v>17988</v>
      </c>
    </row>
    <row r="5028" spans="1:3">
      <c r="A5028" s="2" t="s">
        <v>9230</v>
      </c>
      <c r="B5028" s="2" t="s">
        <v>9231</v>
      </c>
      <c r="C5028" s="2" t="s">
        <v>17989</v>
      </c>
    </row>
    <row r="5029" spans="1:3">
      <c r="A5029" s="2" t="s">
        <v>9232</v>
      </c>
      <c r="B5029" s="2" t="s">
        <v>9233</v>
      </c>
      <c r="C5029" s="2" t="s">
        <v>17990</v>
      </c>
    </row>
    <row r="5030" spans="1:3">
      <c r="A5030" s="2" t="s">
        <v>9234</v>
      </c>
      <c r="B5030" s="2" t="s">
        <v>9235</v>
      </c>
      <c r="C5030" s="2" t="s">
        <v>17991</v>
      </c>
    </row>
    <row r="5031" spans="1:3">
      <c r="A5031" s="2" t="s">
        <v>9236</v>
      </c>
      <c r="B5031" s="2" t="s">
        <v>2283</v>
      </c>
      <c r="C5031" s="2" t="s">
        <v>17992</v>
      </c>
    </row>
    <row r="5032" spans="1:3">
      <c r="A5032" s="2" t="s">
        <v>9237</v>
      </c>
      <c r="B5032" s="2" t="s">
        <v>2285</v>
      </c>
      <c r="C5032" s="2" t="s">
        <v>17993</v>
      </c>
    </row>
    <row r="5033" spans="1:3">
      <c r="A5033" s="2" t="s">
        <v>9238</v>
      </c>
      <c r="B5033" s="2" t="s">
        <v>2287</v>
      </c>
      <c r="C5033" s="2" t="s">
        <v>17994</v>
      </c>
    </row>
    <row r="5034" spans="1:3">
      <c r="A5034" s="2" t="s">
        <v>9239</v>
      </c>
      <c r="B5034" s="2" t="s">
        <v>9240</v>
      </c>
      <c r="C5034" s="2" t="s">
        <v>17995</v>
      </c>
    </row>
    <row r="5035" spans="1:3">
      <c r="A5035" s="2" t="s">
        <v>9241</v>
      </c>
      <c r="B5035" s="2" t="s">
        <v>9242</v>
      </c>
      <c r="C5035" s="2" t="s">
        <v>17996</v>
      </c>
    </row>
    <row r="5036" spans="1:3">
      <c r="A5036" s="2" t="s">
        <v>9243</v>
      </c>
      <c r="B5036" s="2" t="s">
        <v>9244</v>
      </c>
      <c r="C5036" s="2" t="s">
        <v>17997</v>
      </c>
    </row>
    <row r="5037" spans="1:3">
      <c r="A5037" s="2" t="s">
        <v>9245</v>
      </c>
      <c r="B5037" s="2" t="s">
        <v>9246</v>
      </c>
      <c r="C5037" s="2" t="s">
        <v>17998</v>
      </c>
    </row>
    <row r="5038" spans="1:3">
      <c r="A5038" s="2" t="s">
        <v>9247</v>
      </c>
      <c r="B5038" s="2" t="s">
        <v>9248</v>
      </c>
      <c r="C5038" s="2" t="s">
        <v>17999</v>
      </c>
    </row>
    <row r="5039" spans="1:3">
      <c r="A5039" s="2" t="s">
        <v>9249</v>
      </c>
      <c r="B5039" s="2" t="s">
        <v>9250</v>
      </c>
      <c r="C5039" s="2" t="s">
        <v>18000</v>
      </c>
    </row>
    <row r="5040" spans="1:3">
      <c r="A5040" s="2" t="s">
        <v>9251</v>
      </c>
      <c r="B5040" s="2" t="s">
        <v>9252</v>
      </c>
      <c r="C5040" s="2" t="s">
        <v>18001</v>
      </c>
    </row>
    <row r="5041" spans="1:3">
      <c r="A5041" s="2" t="s">
        <v>9253</v>
      </c>
      <c r="B5041" s="2" t="s">
        <v>9254</v>
      </c>
      <c r="C5041" s="2" t="s">
        <v>18002</v>
      </c>
    </row>
    <row r="5042" spans="1:3">
      <c r="A5042" s="2" t="s">
        <v>9255</v>
      </c>
      <c r="B5042" s="2" t="s">
        <v>9256</v>
      </c>
      <c r="C5042" s="2" t="s">
        <v>18003</v>
      </c>
    </row>
    <row r="5043" spans="1:3">
      <c r="A5043" s="2" t="s">
        <v>9257</v>
      </c>
      <c r="B5043" s="2" t="s">
        <v>9258</v>
      </c>
      <c r="C5043" s="2" t="s">
        <v>18004</v>
      </c>
    </row>
    <row r="5044" spans="1:3">
      <c r="A5044" s="2" t="s">
        <v>9259</v>
      </c>
      <c r="B5044" s="2" t="s">
        <v>9260</v>
      </c>
      <c r="C5044" s="2" t="s">
        <v>18005</v>
      </c>
    </row>
    <row r="5045" spans="1:3">
      <c r="A5045" s="2" t="s">
        <v>9261</v>
      </c>
      <c r="B5045" s="2" t="s">
        <v>9262</v>
      </c>
      <c r="C5045" s="2" t="s">
        <v>18006</v>
      </c>
    </row>
    <row r="5046" spans="1:3">
      <c r="A5046" s="2" t="s">
        <v>9263</v>
      </c>
      <c r="B5046" s="2" t="s">
        <v>9264</v>
      </c>
      <c r="C5046" s="2" t="s">
        <v>18007</v>
      </c>
    </row>
    <row r="5047" spans="1:3">
      <c r="A5047" s="2" t="s">
        <v>9265</v>
      </c>
      <c r="B5047" s="2" t="s">
        <v>9266</v>
      </c>
      <c r="C5047" s="2" t="s">
        <v>18008</v>
      </c>
    </row>
    <row r="5048" spans="1:3">
      <c r="A5048" s="2" t="s">
        <v>9269</v>
      </c>
      <c r="B5048" s="2" t="s">
        <v>9270</v>
      </c>
      <c r="C5048" s="2" t="s">
        <v>18009</v>
      </c>
    </row>
    <row r="5049" spans="1:3">
      <c r="A5049" s="2" t="s">
        <v>9271</v>
      </c>
      <c r="B5049" s="2" t="s">
        <v>9272</v>
      </c>
      <c r="C5049" s="2" t="s">
        <v>18010</v>
      </c>
    </row>
    <row r="5050" spans="1:3">
      <c r="A5050" s="2" t="s">
        <v>9273</v>
      </c>
      <c r="B5050" s="2" t="s">
        <v>9274</v>
      </c>
      <c r="C5050" s="2" t="s">
        <v>18011</v>
      </c>
    </row>
    <row r="5051" spans="1:3">
      <c r="A5051" s="2" t="s">
        <v>9275</v>
      </c>
      <c r="B5051" s="2" t="s">
        <v>9276</v>
      </c>
      <c r="C5051" s="2" t="s">
        <v>18012</v>
      </c>
    </row>
    <row r="5052" spans="1:3">
      <c r="A5052" s="2" t="s">
        <v>9277</v>
      </c>
      <c r="B5052" s="2" t="s">
        <v>9278</v>
      </c>
      <c r="C5052" s="2" t="s">
        <v>18013</v>
      </c>
    </row>
    <row r="5053" spans="1:3">
      <c r="A5053" s="2" t="s">
        <v>9279</v>
      </c>
      <c r="B5053" s="2" t="s">
        <v>9280</v>
      </c>
      <c r="C5053" s="2" t="s">
        <v>18014</v>
      </c>
    </row>
    <row r="5054" spans="1:3">
      <c r="A5054" s="2" t="s">
        <v>9281</v>
      </c>
      <c r="B5054" s="2" t="s">
        <v>9282</v>
      </c>
      <c r="C5054" s="2" t="s">
        <v>18015</v>
      </c>
    </row>
    <row r="5055" spans="1:3">
      <c r="A5055" s="2" t="s">
        <v>9283</v>
      </c>
      <c r="B5055" s="2" t="s">
        <v>9284</v>
      </c>
      <c r="C5055" s="2" t="s">
        <v>18016</v>
      </c>
    </row>
    <row r="5056" spans="1:3">
      <c r="A5056" s="2" t="s">
        <v>9285</v>
      </c>
      <c r="B5056" s="2" t="s">
        <v>9286</v>
      </c>
      <c r="C5056" s="2" t="s">
        <v>18017</v>
      </c>
    </row>
    <row r="5057" spans="1:3">
      <c r="A5057" s="2" t="s">
        <v>9287</v>
      </c>
      <c r="B5057" s="2" t="s">
        <v>9288</v>
      </c>
      <c r="C5057" s="2" t="s">
        <v>18018</v>
      </c>
    </row>
    <row r="5058" spans="1:3">
      <c r="A5058" s="2" t="s">
        <v>9289</v>
      </c>
      <c r="B5058" s="2" t="s">
        <v>9290</v>
      </c>
      <c r="C5058" s="2" t="s">
        <v>18019</v>
      </c>
    </row>
    <row r="5059" spans="1:3">
      <c r="A5059" s="2" t="s">
        <v>9291</v>
      </c>
      <c r="B5059" s="2" t="s">
        <v>9292</v>
      </c>
      <c r="C5059" s="2" t="s">
        <v>18020</v>
      </c>
    </row>
    <row r="5060" spans="1:3">
      <c r="A5060" s="2" t="s">
        <v>9293</v>
      </c>
      <c r="B5060" s="2" t="s">
        <v>9294</v>
      </c>
      <c r="C5060" s="2" t="s">
        <v>18021</v>
      </c>
    </row>
    <row r="5061" spans="1:3">
      <c r="A5061" s="2" t="s">
        <v>9295</v>
      </c>
      <c r="B5061" s="2" t="s">
        <v>9296</v>
      </c>
      <c r="C5061" s="2" t="s">
        <v>18022</v>
      </c>
    </row>
    <row r="5062" spans="1:3">
      <c r="A5062" s="2" t="s">
        <v>9297</v>
      </c>
      <c r="B5062" s="2" t="s">
        <v>9298</v>
      </c>
      <c r="C5062" s="2" t="s">
        <v>18023</v>
      </c>
    </row>
    <row r="5063" spans="1:3">
      <c r="A5063" s="2" t="s">
        <v>9299</v>
      </c>
      <c r="B5063" s="2" t="s">
        <v>9300</v>
      </c>
      <c r="C5063" s="2" t="s">
        <v>18024</v>
      </c>
    </row>
    <row r="5064" spans="1:3">
      <c r="A5064" s="2" t="s">
        <v>9301</v>
      </c>
      <c r="B5064" s="2" t="s">
        <v>9302</v>
      </c>
      <c r="C5064" s="2" t="s">
        <v>18025</v>
      </c>
    </row>
    <row r="5065" spans="1:3">
      <c r="A5065" s="2" t="s">
        <v>9303</v>
      </c>
      <c r="B5065" s="2" t="s">
        <v>9304</v>
      </c>
      <c r="C5065" s="2" t="s">
        <v>18026</v>
      </c>
    </row>
    <row r="5066" spans="1:3">
      <c r="A5066" s="2" t="s">
        <v>9305</v>
      </c>
      <c r="B5066" s="2" t="s">
        <v>9306</v>
      </c>
      <c r="C5066" s="2" t="s">
        <v>18027</v>
      </c>
    </row>
    <row r="5067" spans="1:3">
      <c r="A5067" s="2" t="s">
        <v>9307</v>
      </c>
      <c r="B5067" s="2" t="s">
        <v>9308</v>
      </c>
      <c r="C5067" s="2" t="s">
        <v>18028</v>
      </c>
    </row>
    <row r="5068" spans="1:3">
      <c r="A5068" s="2" t="s">
        <v>9309</v>
      </c>
      <c r="B5068" s="2" t="s">
        <v>9310</v>
      </c>
      <c r="C5068" s="2" t="s">
        <v>18029</v>
      </c>
    </row>
    <row r="5069" spans="1:3">
      <c r="A5069" s="2" t="s">
        <v>9311</v>
      </c>
      <c r="B5069" s="2" t="s">
        <v>9312</v>
      </c>
      <c r="C5069" s="2" t="s">
        <v>18030</v>
      </c>
    </row>
    <row r="5070" spans="1:3">
      <c r="A5070" s="2" t="s">
        <v>9313</v>
      </c>
      <c r="B5070" s="2" t="s">
        <v>9314</v>
      </c>
      <c r="C5070" s="2" t="s">
        <v>18031</v>
      </c>
    </row>
    <row r="5071" spans="1:3">
      <c r="A5071" s="2" t="s">
        <v>9315</v>
      </c>
      <c r="B5071" s="2" t="s">
        <v>9316</v>
      </c>
      <c r="C5071" s="2" t="s">
        <v>18032</v>
      </c>
    </row>
    <row r="5072" spans="1:3">
      <c r="A5072" s="2" t="s">
        <v>9317</v>
      </c>
      <c r="B5072" s="2" t="s">
        <v>9318</v>
      </c>
      <c r="C5072" s="2" t="s">
        <v>18033</v>
      </c>
    </row>
    <row r="5073" spans="1:3">
      <c r="A5073" s="2" t="s">
        <v>9319</v>
      </c>
      <c r="B5073" s="2" t="s">
        <v>9320</v>
      </c>
      <c r="C5073" s="2" t="s">
        <v>18034</v>
      </c>
    </row>
    <row r="5074" spans="1:3">
      <c r="A5074" s="2" t="s">
        <v>9321</v>
      </c>
      <c r="B5074" s="2" t="s">
        <v>9322</v>
      </c>
      <c r="C5074" s="2" t="s">
        <v>18035</v>
      </c>
    </row>
    <row r="5075" spans="1:3">
      <c r="A5075" s="2" t="s">
        <v>9323</v>
      </c>
      <c r="B5075" s="2" t="s">
        <v>9324</v>
      </c>
      <c r="C5075" s="2" t="s">
        <v>18036</v>
      </c>
    </row>
    <row r="5076" spans="1:3">
      <c r="A5076" s="2" t="s">
        <v>9325</v>
      </c>
      <c r="B5076" s="2" t="s">
        <v>9326</v>
      </c>
      <c r="C5076" s="2" t="s">
        <v>18037</v>
      </c>
    </row>
    <row r="5077" spans="1:3">
      <c r="A5077" s="2" t="s">
        <v>9327</v>
      </c>
      <c r="B5077" s="2" t="s">
        <v>9328</v>
      </c>
      <c r="C5077" s="2" t="s">
        <v>18038</v>
      </c>
    </row>
    <row r="5078" spans="1:3">
      <c r="A5078" s="2" t="s">
        <v>9329</v>
      </c>
      <c r="B5078" s="2" t="s">
        <v>9330</v>
      </c>
      <c r="C5078" s="2" t="s">
        <v>18039</v>
      </c>
    </row>
    <row r="5079" spans="1:3">
      <c r="A5079" s="2" t="s">
        <v>9331</v>
      </c>
      <c r="B5079" s="2" t="s">
        <v>9332</v>
      </c>
      <c r="C5079" s="2" t="s">
        <v>18040</v>
      </c>
    </row>
    <row r="5080" spans="1:3">
      <c r="A5080" s="2" t="s">
        <v>9333</v>
      </c>
      <c r="B5080" s="2" t="s">
        <v>18041</v>
      </c>
      <c r="C5080" s="2" t="s">
        <v>18042</v>
      </c>
    </row>
    <row r="5081" spans="1:3">
      <c r="A5081" s="2" t="s">
        <v>9334</v>
      </c>
      <c r="B5081" s="2" t="s">
        <v>9335</v>
      </c>
      <c r="C5081" s="2" t="s">
        <v>18043</v>
      </c>
    </row>
    <row r="5082" spans="1:3">
      <c r="A5082" s="2" t="s">
        <v>9336</v>
      </c>
      <c r="B5082" s="2" t="s">
        <v>9337</v>
      </c>
      <c r="C5082" s="2" t="s">
        <v>18044</v>
      </c>
    </row>
    <row r="5083" spans="1:3">
      <c r="A5083" s="2" t="s">
        <v>9338</v>
      </c>
      <c r="B5083" s="2" t="s">
        <v>9339</v>
      </c>
      <c r="C5083" s="2" t="s">
        <v>18045</v>
      </c>
    </row>
    <row r="5084" spans="1:3">
      <c r="A5084" s="2" t="s">
        <v>9340</v>
      </c>
      <c r="B5084" s="2" t="s">
        <v>9341</v>
      </c>
      <c r="C5084" s="2" t="s">
        <v>18046</v>
      </c>
    </row>
    <row r="5085" spans="1:3">
      <c r="A5085" s="2" t="s">
        <v>9342</v>
      </c>
      <c r="B5085" s="2" t="s">
        <v>9343</v>
      </c>
      <c r="C5085" s="2" t="s">
        <v>18047</v>
      </c>
    </row>
    <row r="5086" spans="1:3">
      <c r="A5086" s="2" t="s">
        <v>9346</v>
      </c>
      <c r="B5086" s="2" t="s">
        <v>9347</v>
      </c>
      <c r="C5086" s="2" t="s">
        <v>18048</v>
      </c>
    </row>
    <row r="5087" spans="1:3">
      <c r="A5087" s="2" t="s">
        <v>9350</v>
      </c>
      <c r="B5087" s="2" t="s">
        <v>9351</v>
      </c>
      <c r="C5087" s="2" t="s">
        <v>18049</v>
      </c>
    </row>
    <row r="5088" spans="1:3">
      <c r="A5088" s="2" t="s">
        <v>9354</v>
      </c>
      <c r="B5088" s="2" t="s">
        <v>9355</v>
      </c>
      <c r="C5088" s="2" t="s">
        <v>18050</v>
      </c>
    </row>
    <row r="5089" spans="1:3">
      <c r="A5089" s="2" t="s">
        <v>9356</v>
      </c>
      <c r="B5089" s="2" t="s">
        <v>9357</v>
      </c>
      <c r="C5089" s="2" t="s">
        <v>18051</v>
      </c>
    </row>
    <row r="5090" spans="1:3">
      <c r="A5090" s="2" t="s">
        <v>9358</v>
      </c>
      <c r="B5090" s="2" t="s">
        <v>9359</v>
      </c>
      <c r="C5090" s="2" t="s">
        <v>18052</v>
      </c>
    </row>
    <row r="5091" spans="1:3">
      <c r="A5091" s="2" t="s">
        <v>9360</v>
      </c>
      <c r="B5091" s="2" t="s">
        <v>9361</v>
      </c>
      <c r="C5091" s="2" t="s">
        <v>18053</v>
      </c>
    </row>
    <row r="5092" spans="1:3">
      <c r="A5092" s="2" t="s">
        <v>9362</v>
      </c>
      <c r="B5092" s="2" t="s">
        <v>9363</v>
      </c>
      <c r="C5092" s="2" t="s">
        <v>18054</v>
      </c>
    </row>
    <row r="5093" spans="1:3">
      <c r="A5093" s="2" t="s">
        <v>9364</v>
      </c>
      <c r="B5093" s="2" t="s">
        <v>9365</v>
      </c>
      <c r="C5093" s="2" t="s">
        <v>18055</v>
      </c>
    </row>
    <row r="5094" spans="1:3">
      <c r="A5094" s="2" t="s">
        <v>9368</v>
      </c>
      <c r="B5094" s="2" t="s">
        <v>9369</v>
      </c>
      <c r="C5094" s="2" t="s">
        <v>18056</v>
      </c>
    </row>
    <row r="5095" spans="1:3">
      <c r="A5095" s="2" t="s">
        <v>9370</v>
      </c>
      <c r="B5095" s="2" t="s">
        <v>9371</v>
      </c>
      <c r="C5095" s="2" t="s">
        <v>18057</v>
      </c>
    </row>
    <row r="5096" spans="1:3">
      <c r="A5096" s="2" t="s">
        <v>9372</v>
      </c>
      <c r="B5096" s="2" t="s">
        <v>9373</v>
      </c>
      <c r="C5096" s="2" t="s">
        <v>18058</v>
      </c>
    </row>
    <row r="5097" spans="1:3">
      <c r="A5097" s="2" t="s">
        <v>9374</v>
      </c>
      <c r="B5097" s="2" t="s">
        <v>18059</v>
      </c>
      <c r="C5097" s="2" t="s">
        <v>18060</v>
      </c>
    </row>
    <row r="5098" spans="1:3">
      <c r="A5098" s="2" t="s">
        <v>9375</v>
      </c>
      <c r="B5098" s="2" t="s">
        <v>9376</v>
      </c>
      <c r="C5098" s="2" t="s">
        <v>18061</v>
      </c>
    </row>
    <row r="5099" spans="1:3">
      <c r="A5099" s="2" t="s">
        <v>9377</v>
      </c>
      <c r="B5099" s="2" t="s">
        <v>9378</v>
      </c>
      <c r="C5099" s="2" t="s">
        <v>18062</v>
      </c>
    </row>
    <row r="5100" spans="1:3">
      <c r="A5100" s="2" t="s">
        <v>9379</v>
      </c>
      <c r="B5100" s="2" t="s">
        <v>9380</v>
      </c>
      <c r="C5100" s="2" t="s">
        <v>18063</v>
      </c>
    </row>
    <row r="5101" spans="1:3">
      <c r="A5101" s="2" t="s">
        <v>9381</v>
      </c>
      <c r="B5101" s="2" t="s">
        <v>9382</v>
      </c>
      <c r="C5101" s="2" t="s">
        <v>18064</v>
      </c>
    </row>
    <row r="5102" spans="1:3">
      <c r="A5102" s="2" t="s">
        <v>9385</v>
      </c>
      <c r="B5102" s="2" t="s">
        <v>9386</v>
      </c>
      <c r="C5102" s="2" t="s">
        <v>18065</v>
      </c>
    </row>
    <row r="5103" spans="1:3">
      <c r="A5103" s="2" t="s">
        <v>9387</v>
      </c>
      <c r="B5103" s="2" t="s">
        <v>9388</v>
      </c>
      <c r="C5103" s="2" t="s">
        <v>18066</v>
      </c>
    </row>
    <row r="5104" spans="1:3">
      <c r="A5104" s="2" t="s">
        <v>9389</v>
      </c>
      <c r="B5104" s="2" t="s">
        <v>9390</v>
      </c>
      <c r="C5104" s="2" t="s">
        <v>18067</v>
      </c>
    </row>
    <row r="5105" spans="1:3">
      <c r="A5105" s="2" t="s">
        <v>9391</v>
      </c>
      <c r="B5105" s="2" t="s">
        <v>9392</v>
      </c>
      <c r="C5105" s="2" t="s">
        <v>18068</v>
      </c>
    </row>
    <row r="5106" spans="1:3">
      <c r="A5106" s="2" t="s">
        <v>9393</v>
      </c>
      <c r="B5106" s="2" t="s">
        <v>9394</v>
      </c>
      <c r="C5106" s="2" t="s">
        <v>18069</v>
      </c>
    </row>
    <row r="5107" spans="1:3">
      <c r="A5107" s="2" t="s">
        <v>9395</v>
      </c>
      <c r="B5107" s="2" t="s">
        <v>9396</v>
      </c>
      <c r="C5107" s="2" t="s">
        <v>18070</v>
      </c>
    </row>
    <row r="5108" spans="1:3">
      <c r="A5108" s="2" t="s">
        <v>9397</v>
      </c>
      <c r="B5108" s="2" t="s">
        <v>9398</v>
      </c>
      <c r="C5108" s="2" t="s">
        <v>18071</v>
      </c>
    </row>
    <row r="5109" spans="1:3">
      <c r="A5109" s="2" t="s">
        <v>9399</v>
      </c>
      <c r="B5109" s="2" t="s">
        <v>9400</v>
      </c>
      <c r="C5109" s="2" t="s">
        <v>18072</v>
      </c>
    </row>
    <row r="5110" spans="1:3">
      <c r="A5110" s="2" t="s">
        <v>9401</v>
      </c>
      <c r="B5110" s="2" t="s">
        <v>9402</v>
      </c>
      <c r="C5110" s="2" t="s">
        <v>18073</v>
      </c>
    </row>
    <row r="5111" spans="1:3">
      <c r="A5111" s="2" t="s">
        <v>9405</v>
      </c>
      <c r="B5111" s="2" t="s">
        <v>9406</v>
      </c>
      <c r="C5111" s="2" t="s">
        <v>18074</v>
      </c>
    </row>
    <row r="5112" spans="1:3">
      <c r="A5112" s="2" t="s">
        <v>9407</v>
      </c>
      <c r="B5112" s="2" t="s">
        <v>9408</v>
      </c>
      <c r="C5112" s="2" t="s">
        <v>18075</v>
      </c>
    </row>
    <row r="5113" spans="1:3">
      <c r="A5113" s="2" t="s">
        <v>9409</v>
      </c>
      <c r="B5113" s="2" t="s">
        <v>9410</v>
      </c>
      <c r="C5113" s="2" t="s">
        <v>18076</v>
      </c>
    </row>
    <row r="5114" spans="1:3">
      <c r="A5114" s="2" t="s">
        <v>9415</v>
      </c>
      <c r="B5114" s="2" t="s">
        <v>9416</v>
      </c>
      <c r="C5114" s="2" t="s">
        <v>18077</v>
      </c>
    </row>
    <row r="5115" spans="1:3">
      <c r="A5115" s="2" t="s">
        <v>9417</v>
      </c>
      <c r="B5115" s="2" t="s">
        <v>9418</v>
      </c>
      <c r="C5115" s="2" t="s">
        <v>18078</v>
      </c>
    </row>
    <row r="5116" spans="1:3">
      <c r="A5116" s="2" t="s">
        <v>9419</v>
      </c>
      <c r="B5116" s="2" t="s">
        <v>9420</v>
      </c>
      <c r="C5116" s="2" t="s">
        <v>18079</v>
      </c>
    </row>
    <row r="5117" spans="1:3">
      <c r="A5117" s="2" t="s">
        <v>9421</v>
      </c>
      <c r="B5117" s="2" t="s">
        <v>9422</v>
      </c>
      <c r="C5117" s="2" t="s">
        <v>18080</v>
      </c>
    </row>
    <row r="5118" spans="1:3">
      <c r="A5118" s="2" t="s">
        <v>9423</v>
      </c>
      <c r="B5118" s="2" t="s">
        <v>9424</v>
      </c>
      <c r="C5118" s="2" t="s">
        <v>18081</v>
      </c>
    </row>
    <row r="5119" spans="1:3">
      <c r="A5119" s="2" t="s">
        <v>9425</v>
      </c>
      <c r="B5119" s="2" t="s">
        <v>9426</v>
      </c>
      <c r="C5119" s="2" t="s">
        <v>18082</v>
      </c>
    </row>
    <row r="5120" spans="1:3">
      <c r="A5120" s="2" t="s">
        <v>9427</v>
      </c>
      <c r="B5120" s="2" t="s">
        <v>9428</v>
      </c>
      <c r="C5120" s="2" t="s">
        <v>18083</v>
      </c>
    </row>
    <row r="5121" spans="1:3">
      <c r="A5121" s="2" t="s">
        <v>9429</v>
      </c>
      <c r="B5121" s="2" t="s">
        <v>9430</v>
      </c>
      <c r="C5121" s="2" t="s">
        <v>18084</v>
      </c>
    </row>
    <row r="5122" spans="1:3">
      <c r="A5122" s="2" t="s">
        <v>9431</v>
      </c>
      <c r="B5122" s="2" t="s">
        <v>9432</v>
      </c>
      <c r="C5122" s="2" t="s">
        <v>18085</v>
      </c>
    </row>
    <row r="5123" spans="1:3">
      <c r="A5123" s="2" t="s">
        <v>9433</v>
      </c>
      <c r="B5123" s="2" t="s">
        <v>9434</v>
      </c>
      <c r="C5123" s="2" t="s">
        <v>18086</v>
      </c>
    </row>
    <row r="5124" spans="1:3">
      <c r="A5124" s="2" t="s">
        <v>9437</v>
      </c>
      <c r="B5124" s="2" t="s">
        <v>9438</v>
      </c>
      <c r="C5124" s="2" t="s">
        <v>18087</v>
      </c>
    </row>
    <row r="5125" spans="1:3">
      <c r="A5125" s="2" t="s">
        <v>9439</v>
      </c>
      <c r="B5125" s="2" t="s">
        <v>9440</v>
      </c>
      <c r="C5125" s="2" t="s">
        <v>18088</v>
      </c>
    </row>
    <row r="5126" spans="1:3">
      <c r="A5126" s="2" t="s">
        <v>9441</v>
      </c>
      <c r="B5126" s="2" t="s">
        <v>9442</v>
      </c>
      <c r="C5126" s="2" t="s">
        <v>18089</v>
      </c>
    </row>
    <row r="5127" spans="1:3">
      <c r="A5127" s="2" t="s">
        <v>9443</v>
      </c>
      <c r="B5127" s="2" t="s">
        <v>9444</v>
      </c>
      <c r="C5127" s="2" t="s">
        <v>18090</v>
      </c>
    </row>
    <row r="5128" spans="1:3">
      <c r="A5128" s="2" t="s">
        <v>9445</v>
      </c>
      <c r="B5128" s="2" t="s">
        <v>9446</v>
      </c>
      <c r="C5128" s="2" t="s">
        <v>18091</v>
      </c>
    </row>
    <row r="5129" spans="1:3">
      <c r="A5129" s="2" t="s">
        <v>9447</v>
      </c>
      <c r="B5129" s="2" t="s">
        <v>9448</v>
      </c>
      <c r="C5129" s="2" t="s">
        <v>18092</v>
      </c>
    </row>
    <row r="5130" spans="1:3">
      <c r="A5130" s="2" t="s">
        <v>9449</v>
      </c>
      <c r="B5130" s="2" t="s">
        <v>9450</v>
      </c>
      <c r="C5130" s="2" t="s">
        <v>18093</v>
      </c>
    </row>
    <row r="5131" spans="1:3">
      <c r="A5131" s="2" t="s">
        <v>9451</v>
      </c>
      <c r="B5131" s="2" t="s">
        <v>9452</v>
      </c>
      <c r="C5131" s="2" t="s">
        <v>18094</v>
      </c>
    </row>
    <row r="5132" spans="1:3">
      <c r="A5132" s="2" t="s">
        <v>9453</v>
      </c>
      <c r="B5132" s="2" t="s">
        <v>9454</v>
      </c>
      <c r="C5132" s="2" t="s">
        <v>18095</v>
      </c>
    </row>
    <row r="5133" spans="1:3">
      <c r="A5133" s="2" t="s">
        <v>9455</v>
      </c>
      <c r="B5133" s="2" t="s">
        <v>9456</v>
      </c>
      <c r="C5133" s="2" t="s">
        <v>18096</v>
      </c>
    </row>
    <row r="5134" spans="1:3">
      <c r="A5134" s="2" t="s">
        <v>9457</v>
      </c>
      <c r="B5134" s="2" t="s">
        <v>9458</v>
      </c>
      <c r="C5134" s="2" t="s">
        <v>18097</v>
      </c>
    </row>
    <row r="5135" spans="1:3">
      <c r="A5135" s="2" t="s">
        <v>9459</v>
      </c>
      <c r="B5135" s="2" t="s">
        <v>9460</v>
      </c>
      <c r="C5135" s="2" t="s">
        <v>18098</v>
      </c>
    </row>
    <row r="5136" spans="1:3">
      <c r="A5136" s="2" t="s">
        <v>9461</v>
      </c>
      <c r="B5136" s="2" t="s">
        <v>9462</v>
      </c>
      <c r="C5136" s="2" t="s">
        <v>18099</v>
      </c>
    </row>
    <row r="5137" spans="1:3">
      <c r="A5137" s="2" t="s">
        <v>9463</v>
      </c>
      <c r="B5137" s="2" t="s">
        <v>9464</v>
      </c>
      <c r="C5137" s="2" t="s">
        <v>18100</v>
      </c>
    </row>
    <row r="5138" spans="1:3">
      <c r="A5138" s="2" t="s">
        <v>9465</v>
      </c>
      <c r="B5138" s="2" t="s">
        <v>9466</v>
      </c>
      <c r="C5138" s="2" t="s">
        <v>18101</v>
      </c>
    </row>
    <row r="5139" spans="1:3">
      <c r="A5139" s="2" t="s">
        <v>9469</v>
      </c>
      <c r="B5139" s="2" t="s">
        <v>9470</v>
      </c>
      <c r="C5139" s="2" t="s">
        <v>18102</v>
      </c>
    </row>
    <row r="5140" spans="1:3">
      <c r="A5140" s="2" t="s">
        <v>9471</v>
      </c>
      <c r="B5140" s="2" t="s">
        <v>9472</v>
      </c>
      <c r="C5140" s="2" t="s">
        <v>18103</v>
      </c>
    </row>
    <row r="5141" spans="1:3">
      <c r="A5141" s="2" t="s">
        <v>9473</v>
      </c>
      <c r="B5141" s="2" t="s">
        <v>9474</v>
      </c>
      <c r="C5141" s="2" t="s">
        <v>18104</v>
      </c>
    </row>
    <row r="5142" spans="1:3">
      <c r="A5142" s="2" t="s">
        <v>9475</v>
      </c>
      <c r="B5142" s="2" t="s">
        <v>18105</v>
      </c>
      <c r="C5142" s="2" t="s">
        <v>18106</v>
      </c>
    </row>
    <row r="5143" spans="1:3">
      <c r="A5143" s="2" t="s">
        <v>9476</v>
      </c>
      <c r="B5143" s="2" t="s">
        <v>9477</v>
      </c>
      <c r="C5143" s="2" t="s">
        <v>18107</v>
      </c>
    </row>
    <row r="5144" spans="1:3">
      <c r="A5144" s="2" t="s">
        <v>9478</v>
      </c>
      <c r="B5144" s="2" t="s">
        <v>9479</v>
      </c>
      <c r="C5144" s="2" t="s">
        <v>18108</v>
      </c>
    </row>
    <row r="5145" spans="1:3">
      <c r="A5145" s="2" t="s">
        <v>9480</v>
      </c>
      <c r="B5145" s="2" t="s">
        <v>9481</v>
      </c>
      <c r="C5145" s="2" t="s">
        <v>18109</v>
      </c>
    </row>
    <row r="5146" spans="1:3">
      <c r="A5146" s="2" t="s">
        <v>9482</v>
      </c>
      <c r="B5146" s="2" t="s">
        <v>9483</v>
      </c>
      <c r="C5146" s="2" t="s">
        <v>18110</v>
      </c>
    </row>
    <row r="5147" spans="1:3">
      <c r="A5147" s="2" t="s">
        <v>9484</v>
      </c>
      <c r="B5147" s="2" t="s">
        <v>9485</v>
      </c>
      <c r="C5147" s="2" t="s">
        <v>18111</v>
      </c>
    </row>
    <row r="5148" spans="1:3">
      <c r="A5148" s="2" t="s">
        <v>9486</v>
      </c>
      <c r="B5148" s="2" t="s">
        <v>9487</v>
      </c>
      <c r="C5148" s="2" t="s">
        <v>18112</v>
      </c>
    </row>
    <row r="5149" spans="1:3">
      <c r="A5149" s="2" t="s">
        <v>9488</v>
      </c>
      <c r="B5149" s="2" t="s">
        <v>9489</v>
      </c>
      <c r="C5149" s="2" t="s">
        <v>18113</v>
      </c>
    </row>
    <row r="5150" spans="1:3">
      <c r="A5150" s="2" t="s">
        <v>9490</v>
      </c>
      <c r="B5150" s="2" t="s">
        <v>9491</v>
      </c>
      <c r="C5150" s="2" t="s">
        <v>18114</v>
      </c>
    </row>
    <row r="5151" spans="1:3">
      <c r="A5151" s="2" t="s">
        <v>9492</v>
      </c>
      <c r="B5151" s="2" t="s">
        <v>9493</v>
      </c>
      <c r="C5151" s="2" t="s">
        <v>18115</v>
      </c>
    </row>
    <row r="5152" spans="1:3">
      <c r="A5152" s="2" t="s">
        <v>9494</v>
      </c>
      <c r="B5152" s="2" t="s">
        <v>9495</v>
      </c>
      <c r="C5152" s="2" t="s">
        <v>18116</v>
      </c>
    </row>
    <row r="5153" spans="1:3">
      <c r="A5153" s="2" t="s">
        <v>9496</v>
      </c>
      <c r="B5153" s="2" t="s">
        <v>9497</v>
      </c>
      <c r="C5153" s="2" t="s">
        <v>18117</v>
      </c>
    </row>
    <row r="5154" spans="1:3">
      <c r="A5154" s="2" t="s">
        <v>9498</v>
      </c>
      <c r="B5154" s="2" t="s">
        <v>9499</v>
      </c>
      <c r="C5154" s="2" t="s">
        <v>18118</v>
      </c>
    </row>
    <row r="5155" spans="1:3">
      <c r="A5155" s="2" t="s">
        <v>9500</v>
      </c>
      <c r="B5155" s="2" t="s">
        <v>9501</v>
      </c>
      <c r="C5155" s="2" t="s">
        <v>18119</v>
      </c>
    </row>
    <row r="5156" spans="1:3">
      <c r="A5156" s="2" t="s">
        <v>9502</v>
      </c>
      <c r="B5156" s="2" t="s">
        <v>9503</v>
      </c>
      <c r="C5156" s="2" t="s">
        <v>18120</v>
      </c>
    </row>
    <row r="5157" spans="1:3">
      <c r="A5157" s="2" t="s">
        <v>9504</v>
      </c>
      <c r="B5157" s="2" t="s">
        <v>9505</v>
      </c>
      <c r="C5157" s="2" t="s">
        <v>18121</v>
      </c>
    </row>
    <row r="5158" spans="1:3">
      <c r="A5158" s="2" t="s">
        <v>9506</v>
      </c>
      <c r="B5158" s="2" t="s">
        <v>9507</v>
      </c>
      <c r="C5158" s="2" t="s">
        <v>18122</v>
      </c>
    </row>
    <row r="5159" spans="1:3">
      <c r="A5159" s="2" t="s">
        <v>9510</v>
      </c>
      <c r="B5159" s="2" t="s">
        <v>9511</v>
      </c>
      <c r="C5159" s="2" t="s">
        <v>18123</v>
      </c>
    </row>
    <row r="5160" spans="1:3">
      <c r="A5160" s="2" t="s">
        <v>9512</v>
      </c>
      <c r="B5160" s="2" t="s">
        <v>9513</v>
      </c>
      <c r="C5160" s="2" t="s">
        <v>18124</v>
      </c>
    </row>
    <row r="5161" spans="1:3">
      <c r="A5161" s="2" t="s">
        <v>9514</v>
      </c>
      <c r="B5161" s="2" t="s">
        <v>9515</v>
      </c>
      <c r="C5161" s="2" t="s">
        <v>18125</v>
      </c>
    </row>
    <row r="5162" spans="1:3">
      <c r="A5162" s="2" t="s">
        <v>9516</v>
      </c>
      <c r="B5162" s="2" t="s">
        <v>9517</v>
      </c>
      <c r="C5162" s="2" t="s">
        <v>18126</v>
      </c>
    </row>
    <row r="5163" spans="1:3">
      <c r="A5163" s="2" t="s">
        <v>9518</v>
      </c>
      <c r="B5163" s="2" t="s">
        <v>9519</v>
      </c>
      <c r="C5163" s="2" t="s">
        <v>18127</v>
      </c>
    </row>
    <row r="5164" spans="1:3">
      <c r="A5164" s="2" t="s">
        <v>9520</v>
      </c>
      <c r="B5164" s="2" t="s">
        <v>9521</v>
      </c>
      <c r="C5164" s="2" t="s">
        <v>18128</v>
      </c>
    </row>
    <row r="5165" spans="1:3">
      <c r="A5165" s="2" t="s">
        <v>9522</v>
      </c>
      <c r="B5165" s="2" t="s">
        <v>9523</v>
      </c>
      <c r="C5165" s="2" t="s">
        <v>18129</v>
      </c>
    </row>
    <row r="5166" spans="1:3">
      <c r="A5166" s="2" t="s">
        <v>9524</v>
      </c>
      <c r="B5166" s="2" t="s">
        <v>9525</v>
      </c>
      <c r="C5166" s="2" t="s">
        <v>18130</v>
      </c>
    </row>
    <row r="5167" spans="1:3">
      <c r="A5167" s="2" t="s">
        <v>9526</v>
      </c>
      <c r="B5167" s="2" t="s">
        <v>9527</v>
      </c>
      <c r="C5167" s="2" t="s">
        <v>18131</v>
      </c>
    </row>
    <row r="5168" spans="1:3">
      <c r="A5168" s="2" t="s">
        <v>9528</v>
      </c>
      <c r="B5168" s="2" t="s">
        <v>9529</v>
      </c>
      <c r="C5168" s="2" t="s">
        <v>18132</v>
      </c>
    </row>
    <row r="5169" spans="1:3">
      <c r="A5169" s="2" t="s">
        <v>9530</v>
      </c>
      <c r="B5169" s="2" t="s">
        <v>9531</v>
      </c>
      <c r="C5169" s="2" t="s">
        <v>18133</v>
      </c>
    </row>
    <row r="5170" spans="1:3">
      <c r="A5170" s="2" t="s">
        <v>9532</v>
      </c>
      <c r="B5170" s="2" t="s">
        <v>9533</v>
      </c>
      <c r="C5170" s="2" t="s">
        <v>18134</v>
      </c>
    </row>
    <row r="5171" spans="1:3">
      <c r="A5171" s="2" t="s">
        <v>9534</v>
      </c>
      <c r="B5171" s="2" t="s">
        <v>9535</v>
      </c>
      <c r="C5171" s="2" t="s">
        <v>18135</v>
      </c>
    </row>
    <row r="5172" spans="1:3">
      <c r="A5172" s="2" t="s">
        <v>9536</v>
      </c>
      <c r="B5172" s="2" t="s">
        <v>9537</v>
      </c>
      <c r="C5172" s="2" t="s">
        <v>18136</v>
      </c>
    </row>
    <row r="5173" spans="1:3">
      <c r="A5173" s="2" t="s">
        <v>9538</v>
      </c>
      <c r="B5173" s="2" t="s">
        <v>9539</v>
      </c>
      <c r="C5173" s="2" t="s">
        <v>18137</v>
      </c>
    </row>
    <row r="5174" spans="1:3">
      <c r="A5174" s="2" t="s">
        <v>9540</v>
      </c>
      <c r="B5174" s="2" t="s">
        <v>9541</v>
      </c>
      <c r="C5174" s="2" t="s">
        <v>18138</v>
      </c>
    </row>
    <row r="5175" spans="1:3">
      <c r="A5175" s="2" t="s">
        <v>9542</v>
      </c>
      <c r="B5175" s="2" t="s">
        <v>9543</v>
      </c>
      <c r="C5175" s="2" t="s">
        <v>18139</v>
      </c>
    </row>
    <row r="5176" spans="1:3">
      <c r="A5176" s="2" t="s">
        <v>9544</v>
      </c>
      <c r="B5176" s="2" t="s">
        <v>9545</v>
      </c>
      <c r="C5176" s="2" t="s">
        <v>18140</v>
      </c>
    </row>
    <row r="5177" spans="1:3">
      <c r="A5177" s="2" t="s">
        <v>9546</v>
      </c>
      <c r="B5177" s="2" t="s">
        <v>9547</v>
      </c>
      <c r="C5177" s="2" t="s">
        <v>18141</v>
      </c>
    </row>
    <row r="5178" spans="1:3">
      <c r="A5178" s="2" t="s">
        <v>9548</v>
      </c>
      <c r="B5178" s="2" t="s">
        <v>9549</v>
      </c>
      <c r="C5178" s="2" t="s">
        <v>18142</v>
      </c>
    </row>
    <row r="5179" spans="1:3">
      <c r="A5179" s="2" t="s">
        <v>9550</v>
      </c>
      <c r="B5179" s="2" t="s">
        <v>9551</v>
      </c>
      <c r="C5179" s="2" t="s">
        <v>18143</v>
      </c>
    </row>
    <row r="5180" spans="1:3">
      <c r="A5180" s="2" t="s">
        <v>9552</v>
      </c>
      <c r="B5180" s="2" t="s">
        <v>9553</v>
      </c>
      <c r="C5180" s="2" t="s">
        <v>18144</v>
      </c>
    </row>
    <row r="5181" spans="1:3">
      <c r="A5181" s="2" t="s">
        <v>9554</v>
      </c>
      <c r="B5181" s="2" t="s">
        <v>9555</v>
      </c>
      <c r="C5181" s="2" t="s">
        <v>18145</v>
      </c>
    </row>
    <row r="5182" spans="1:3">
      <c r="A5182" s="2" t="s">
        <v>9556</v>
      </c>
      <c r="B5182" s="2" t="s">
        <v>9557</v>
      </c>
      <c r="C5182" s="2" t="s">
        <v>18146</v>
      </c>
    </row>
    <row r="5183" spans="1:3">
      <c r="A5183" s="2" t="s">
        <v>9558</v>
      </c>
      <c r="B5183" s="2" t="s">
        <v>9559</v>
      </c>
      <c r="C5183" s="2" t="s">
        <v>18147</v>
      </c>
    </row>
    <row r="5184" spans="1:3">
      <c r="A5184" s="2" t="s">
        <v>9560</v>
      </c>
      <c r="B5184" s="2" t="s">
        <v>9561</v>
      </c>
      <c r="C5184" s="2" t="s">
        <v>18148</v>
      </c>
    </row>
    <row r="5185" spans="1:3">
      <c r="A5185" s="2" t="s">
        <v>9562</v>
      </c>
      <c r="B5185" s="2" t="s">
        <v>9563</v>
      </c>
      <c r="C5185" s="2" t="s">
        <v>18149</v>
      </c>
    </row>
    <row r="5186" spans="1:3">
      <c r="A5186" s="2" t="s">
        <v>9564</v>
      </c>
      <c r="B5186" s="2" t="s">
        <v>9565</v>
      </c>
      <c r="C5186" s="2" t="s">
        <v>18150</v>
      </c>
    </row>
    <row r="5187" spans="1:3">
      <c r="A5187" s="2" t="s">
        <v>9566</v>
      </c>
      <c r="B5187" s="2" t="s">
        <v>9567</v>
      </c>
      <c r="C5187" s="2" t="s">
        <v>18151</v>
      </c>
    </row>
    <row r="5188" spans="1:3">
      <c r="A5188" s="2" t="s">
        <v>9568</v>
      </c>
      <c r="B5188" s="2" t="s">
        <v>9569</v>
      </c>
      <c r="C5188" s="2" t="s">
        <v>18152</v>
      </c>
    </row>
    <row r="5189" spans="1:3">
      <c r="A5189" s="2" t="s">
        <v>9570</v>
      </c>
      <c r="B5189" s="2" t="s">
        <v>9571</v>
      </c>
      <c r="C5189" s="2" t="s">
        <v>18153</v>
      </c>
    </row>
    <row r="5190" spans="1:3">
      <c r="A5190" s="2" t="s">
        <v>9572</v>
      </c>
      <c r="B5190" s="2" t="s">
        <v>9573</v>
      </c>
      <c r="C5190" s="2" t="s">
        <v>18154</v>
      </c>
    </row>
    <row r="5191" spans="1:3">
      <c r="A5191" s="2" t="s">
        <v>9574</v>
      </c>
      <c r="B5191" s="2" t="s">
        <v>9575</v>
      </c>
      <c r="C5191" s="2" t="s">
        <v>18155</v>
      </c>
    </row>
    <row r="5192" spans="1:3">
      <c r="A5192" s="2" t="s">
        <v>9576</v>
      </c>
      <c r="B5192" s="2" t="s">
        <v>9577</v>
      </c>
      <c r="C5192" s="2" t="s">
        <v>18156</v>
      </c>
    </row>
    <row r="5193" spans="1:3">
      <c r="A5193" s="2" t="s">
        <v>9578</v>
      </c>
      <c r="B5193" s="2" t="s">
        <v>18157</v>
      </c>
      <c r="C5193" s="2" t="s">
        <v>18158</v>
      </c>
    </row>
    <row r="5194" spans="1:3">
      <c r="A5194" s="2" t="s">
        <v>9579</v>
      </c>
      <c r="B5194" s="2" t="s">
        <v>9580</v>
      </c>
      <c r="C5194" s="2" t="s">
        <v>18159</v>
      </c>
    </row>
    <row r="5195" spans="1:3">
      <c r="A5195" s="2" t="s">
        <v>9581</v>
      </c>
      <c r="B5195" s="2" t="s">
        <v>9582</v>
      </c>
      <c r="C5195" s="2" t="s">
        <v>18160</v>
      </c>
    </row>
    <row r="5196" spans="1:3">
      <c r="A5196" s="2" t="s">
        <v>9583</v>
      </c>
      <c r="B5196" s="2" t="s">
        <v>9584</v>
      </c>
      <c r="C5196" s="2" t="s">
        <v>18161</v>
      </c>
    </row>
    <row r="5197" spans="1:3">
      <c r="A5197" s="2" t="s">
        <v>9585</v>
      </c>
      <c r="B5197" s="2" t="s">
        <v>9586</v>
      </c>
      <c r="C5197" s="2" t="s">
        <v>18162</v>
      </c>
    </row>
    <row r="5198" spans="1:3">
      <c r="A5198" s="2" t="s">
        <v>9587</v>
      </c>
      <c r="B5198" s="2" t="s">
        <v>9588</v>
      </c>
      <c r="C5198" s="2" t="s">
        <v>18163</v>
      </c>
    </row>
    <row r="5199" spans="1:3">
      <c r="A5199" s="2" t="s">
        <v>9589</v>
      </c>
      <c r="B5199" s="2" t="s">
        <v>9590</v>
      </c>
      <c r="C5199" s="2" t="s">
        <v>18164</v>
      </c>
    </row>
    <row r="5200" spans="1:3">
      <c r="A5200" s="2" t="s">
        <v>9591</v>
      </c>
      <c r="B5200" s="2" t="s">
        <v>9592</v>
      </c>
      <c r="C5200" s="2" t="s">
        <v>18165</v>
      </c>
    </row>
    <row r="5201" spans="1:3">
      <c r="A5201" s="2" t="s">
        <v>9593</v>
      </c>
      <c r="B5201" s="2" t="s">
        <v>9594</v>
      </c>
      <c r="C5201" s="2" t="s">
        <v>18166</v>
      </c>
    </row>
    <row r="5202" spans="1:3">
      <c r="A5202" s="2" t="s">
        <v>9595</v>
      </c>
      <c r="B5202" s="2" t="s">
        <v>9596</v>
      </c>
      <c r="C5202" s="2" t="s">
        <v>18167</v>
      </c>
    </row>
    <row r="5203" spans="1:3">
      <c r="A5203" s="2" t="s">
        <v>9597</v>
      </c>
      <c r="B5203" s="2" t="s">
        <v>9598</v>
      </c>
      <c r="C5203" s="2" t="s">
        <v>18168</v>
      </c>
    </row>
    <row r="5204" spans="1:3">
      <c r="A5204" s="2" t="s">
        <v>9599</v>
      </c>
      <c r="B5204" s="2" t="s">
        <v>9600</v>
      </c>
      <c r="C5204" s="2" t="s">
        <v>18169</v>
      </c>
    </row>
    <row r="5205" spans="1:3">
      <c r="A5205" s="2" t="s">
        <v>9601</v>
      </c>
      <c r="B5205" s="2" t="s">
        <v>9602</v>
      </c>
      <c r="C5205" s="2" t="s">
        <v>18170</v>
      </c>
    </row>
    <row r="5206" spans="1:3">
      <c r="A5206" s="2" t="s">
        <v>9603</v>
      </c>
      <c r="B5206" s="2" t="s">
        <v>18171</v>
      </c>
      <c r="C5206" s="2" t="s">
        <v>18172</v>
      </c>
    </row>
    <row r="5207" spans="1:3">
      <c r="A5207" s="2" t="s">
        <v>9604</v>
      </c>
      <c r="B5207" s="2" t="s">
        <v>9605</v>
      </c>
      <c r="C5207" s="2" t="s">
        <v>18173</v>
      </c>
    </row>
    <row r="5208" spans="1:3">
      <c r="A5208" s="2" t="s">
        <v>9606</v>
      </c>
      <c r="B5208" s="2" t="s">
        <v>9607</v>
      </c>
      <c r="C5208" s="2" t="s">
        <v>18174</v>
      </c>
    </row>
    <row r="5209" spans="1:3">
      <c r="A5209" s="2" t="s">
        <v>9608</v>
      </c>
      <c r="B5209" s="2" t="s">
        <v>9609</v>
      </c>
      <c r="C5209" s="2" t="s">
        <v>18175</v>
      </c>
    </row>
    <row r="5210" spans="1:3">
      <c r="A5210" s="2" t="s">
        <v>9610</v>
      </c>
      <c r="B5210" s="2" t="s">
        <v>9611</v>
      </c>
      <c r="C5210" s="2" t="s">
        <v>18176</v>
      </c>
    </row>
    <row r="5211" spans="1:3">
      <c r="A5211" s="2" t="s">
        <v>9612</v>
      </c>
      <c r="B5211" s="2" t="s">
        <v>9613</v>
      </c>
      <c r="C5211" s="2" t="s">
        <v>18177</v>
      </c>
    </row>
    <row r="5212" spans="1:3">
      <c r="A5212" s="2" t="s">
        <v>9614</v>
      </c>
      <c r="B5212" s="2" t="s">
        <v>9615</v>
      </c>
      <c r="C5212" s="2" t="s">
        <v>18178</v>
      </c>
    </row>
    <row r="5213" spans="1:3">
      <c r="A5213" s="2" t="s">
        <v>9616</v>
      </c>
      <c r="B5213" s="2" t="s">
        <v>9617</v>
      </c>
      <c r="C5213" s="2" t="s">
        <v>18179</v>
      </c>
    </row>
    <row r="5214" spans="1:3">
      <c r="A5214" s="2" t="s">
        <v>9618</v>
      </c>
      <c r="B5214" s="2" t="s">
        <v>9619</v>
      </c>
      <c r="C5214" s="2" t="s">
        <v>18180</v>
      </c>
    </row>
    <row r="5215" spans="1:3">
      <c r="A5215" s="2" t="s">
        <v>9620</v>
      </c>
      <c r="B5215" s="2" t="s">
        <v>9621</v>
      </c>
      <c r="C5215" s="2" t="s">
        <v>18181</v>
      </c>
    </row>
    <row r="5216" spans="1:3">
      <c r="A5216" s="2" t="s">
        <v>9622</v>
      </c>
      <c r="B5216" s="2" t="s">
        <v>9623</v>
      </c>
      <c r="C5216" s="2" t="s">
        <v>18182</v>
      </c>
    </row>
    <row r="5217" spans="1:3">
      <c r="A5217" s="2" t="s">
        <v>9624</v>
      </c>
      <c r="B5217" s="2" t="s">
        <v>9625</v>
      </c>
      <c r="C5217" s="2" t="s">
        <v>18183</v>
      </c>
    </row>
    <row r="5218" spans="1:3">
      <c r="A5218" s="2" t="s">
        <v>9626</v>
      </c>
      <c r="B5218" s="2" t="s">
        <v>9627</v>
      </c>
      <c r="C5218" s="2" t="s">
        <v>18184</v>
      </c>
    </row>
    <row r="5219" spans="1:3">
      <c r="A5219" s="2" t="s">
        <v>9628</v>
      </c>
      <c r="B5219" s="2" t="s">
        <v>9629</v>
      </c>
      <c r="C5219" s="2" t="s">
        <v>18185</v>
      </c>
    </row>
    <row r="5220" spans="1:3">
      <c r="A5220" s="2" t="s">
        <v>9630</v>
      </c>
      <c r="B5220" s="2" t="s">
        <v>9631</v>
      </c>
      <c r="C5220" s="2" t="s">
        <v>18186</v>
      </c>
    </row>
    <row r="5221" spans="1:3">
      <c r="A5221" s="2" t="s">
        <v>9632</v>
      </c>
      <c r="B5221" s="2" t="s">
        <v>18187</v>
      </c>
      <c r="C5221" s="2" t="s">
        <v>18188</v>
      </c>
    </row>
    <row r="5222" spans="1:3">
      <c r="A5222" s="2" t="s">
        <v>9633</v>
      </c>
      <c r="B5222" s="2" t="s">
        <v>9634</v>
      </c>
      <c r="C5222" s="2" t="s">
        <v>18189</v>
      </c>
    </row>
    <row r="5223" spans="1:3">
      <c r="A5223" s="2" t="s">
        <v>9635</v>
      </c>
      <c r="B5223" s="2" t="s">
        <v>9636</v>
      </c>
      <c r="C5223" s="2" t="s">
        <v>18190</v>
      </c>
    </row>
    <row r="5224" spans="1:3">
      <c r="A5224" s="2" t="s">
        <v>9637</v>
      </c>
      <c r="B5224" s="2" t="s">
        <v>9638</v>
      </c>
      <c r="C5224" s="2" t="s">
        <v>18191</v>
      </c>
    </row>
    <row r="5225" spans="1:3">
      <c r="A5225" s="2" t="s">
        <v>9639</v>
      </c>
      <c r="B5225" s="2" t="s">
        <v>9640</v>
      </c>
      <c r="C5225" s="2" t="s">
        <v>18192</v>
      </c>
    </row>
    <row r="5226" spans="1:3">
      <c r="A5226" s="2" t="s">
        <v>9641</v>
      </c>
      <c r="B5226" s="2" t="s">
        <v>9642</v>
      </c>
      <c r="C5226" s="2" t="s">
        <v>18193</v>
      </c>
    </row>
    <row r="5227" spans="1:3">
      <c r="A5227" s="2" t="s">
        <v>9643</v>
      </c>
      <c r="B5227" s="2" t="s">
        <v>9644</v>
      </c>
      <c r="C5227" s="2" t="s">
        <v>18194</v>
      </c>
    </row>
    <row r="5228" spans="1:3">
      <c r="A5228" s="2" t="s">
        <v>9645</v>
      </c>
      <c r="B5228" s="2" t="s">
        <v>18195</v>
      </c>
      <c r="C5228" s="2" t="s">
        <v>18196</v>
      </c>
    </row>
    <row r="5229" spans="1:3">
      <c r="A5229" s="2" t="s">
        <v>9646</v>
      </c>
      <c r="B5229" s="2" t="s">
        <v>9647</v>
      </c>
      <c r="C5229" s="2" t="s">
        <v>18197</v>
      </c>
    </row>
    <row r="5230" spans="1:3">
      <c r="A5230" s="2" t="s">
        <v>9648</v>
      </c>
      <c r="B5230" s="2" t="s">
        <v>9649</v>
      </c>
      <c r="C5230" s="2" t="s">
        <v>18198</v>
      </c>
    </row>
    <row r="5231" spans="1:3">
      <c r="A5231" s="2" t="s">
        <v>9650</v>
      </c>
      <c r="B5231" s="2" t="s">
        <v>9651</v>
      </c>
      <c r="C5231" s="2" t="s">
        <v>18199</v>
      </c>
    </row>
    <row r="5232" spans="1:3">
      <c r="A5232" s="2" t="s">
        <v>9652</v>
      </c>
      <c r="B5232" s="2" t="s">
        <v>9653</v>
      </c>
      <c r="C5232" s="2" t="s">
        <v>18200</v>
      </c>
    </row>
    <row r="5233" spans="1:3">
      <c r="A5233" s="2" t="s">
        <v>9654</v>
      </c>
      <c r="B5233" s="2" t="s">
        <v>9655</v>
      </c>
      <c r="C5233" s="2" t="s">
        <v>18201</v>
      </c>
    </row>
    <row r="5234" spans="1:3">
      <c r="A5234" s="2" t="s">
        <v>9656</v>
      </c>
      <c r="B5234" s="2" t="s">
        <v>18202</v>
      </c>
      <c r="C5234" s="2" t="s">
        <v>18203</v>
      </c>
    </row>
    <row r="5235" spans="1:3">
      <c r="A5235" s="2" t="s">
        <v>9657</v>
      </c>
      <c r="B5235" s="2" t="s">
        <v>9658</v>
      </c>
      <c r="C5235" s="2" t="s">
        <v>18204</v>
      </c>
    </row>
    <row r="5236" spans="1:3">
      <c r="A5236" s="2" t="s">
        <v>9659</v>
      </c>
      <c r="B5236" s="2" t="s">
        <v>9660</v>
      </c>
      <c r="C5236" s="2" t="s">
        <v>18205</v>
      </c>
    </row>
    <row r="5237" spans="1:3">
      <c r="A5237" s="2" t="s">
        <v>9661</v>
      </c>
      <c r="B5237" s="2" t="s">
        <v>9662</v>
      </c>
      <c r="C5237" s="2" t="s">
        <v>18206</v>
      </c>
    </row>
    <row r="5238" spans="1:3">
      <c r="A5238" s="2" t="s">
        <v>9267</v>
      </c>
      <c r="B5238" s="2" t="s">
        <v>9268</v>
      </c>
      <c r="C5238" s="2" t="s">
        <v>18207</v>
      </c>
    </row>
    <row r="5239" spans="1:3">
      <c r="A5239" s="2" t="s">
        <v>9344</v>
      </c>
      <c r="B5239" s="2" t="s">
        <v>9345</v>
      </c>
      <c r="C5239" s="2" t="s">
        <v>18208</v>
      </c>
    </row>
    <row r="5240" spans="1:3">
      <c r="A5240" s="2" t="s">
        <v>9348</v>
      </c>
      <c r="B5240" s="2" t="s">
        <v>9349</v>
      </c>
      <c r="C5240" s="2" t="s">
        <v>18209</v>
      </c>
    </row>
    <row r="5241" spans="1:3">
      <c r="A5241" s="2" t="s">
        <v>9352</v>
      </c>
      <c r="B5241" s="2" t="s">
        <v>9353</v>
      </c>
      <c r="C5241" s="2" t="s">
        <v>18210</v>
      </c>
    </row>
    <row r="5242" spans="1:3">
      <c r="A5242" s="2" t="s">
        <v>9366</v>
      </c>
      <c r="B5242" s="2" t="s">
        <v>9367</v>
      </c>
      <c r="C5242" s="2" t="s">
        <v>18211</v>
      </c>
    </row>
    <row r="5243" spans="1:3">
      <c r="A5243" s="2" t="s">
        <v>9383</v>
      </c>
      <c r="B5243" s="2" t="s">
        <v>9384</v>
      </c>
      <c r="C5243" s="2" t="s">
        <v>18212</v>
      </c>
    </row>
    <row r="5244" spans="1:3">
      <c r="A5244" s="2" t="s">
        <v>9403</v>
      </c>
      <c r="B5244" s="2" t="s">
        <v>9404</v>
      </c>
      <c r="C5244" s="2" t="s">
        <v>18213</v>
      </c>
    </row>
    <row r="5245" spans="1:3">
      <c r="A5245" s="2" t="s">
        <v>9411</v>
      </c>
      <c r="B5245" s="2" t="s">
        <v>9412</v>
      </c>
      <c r="C5245" s="2" t="s">
        <v>18214</v>
      </c>
    </row>
    <row r="5246" spans="1:3">
      <c r="A5246" s="2" t="s">
        <v>9413</v>
      </c>
      <c r="B5246" s="2" t="s">
        <v>9414</v>
      </c>
      <c r="C5246" s="2" t="s">
        <v>18215</v>
      </c>
    </row>
    <row r="5247" spans="1:3">
      <c r="A5247" s="2" t="s">
        <v>9435</v>
      </c>
      <c r="B5247" s="2" t="s">
        <v>9436</v>
      </c>
      <c r="C5247" s="2" t="s">
        <v>18216</v>
      </c>
    </row>
    <row r="5248" spans="1:3">
      <c r="A5248" s="2" t="s">
        <v>9467</v>
      </c>
      <c r="B5248" s="2" t="s">
        <v>9468</v>
      </c>
      <c r="C5248" s="2" t="s">
        <v>18217</v>
      </c>
    </row>
    <row r="5249" spans="1:3">
      <c r="A5249" s="2" t="s">
        <v>9508</v>
      </c>
      <c r="B5249" s="2" t="s">
        <v>9509</v>
      </c>
      <c r="C5249" s="2" t="s">
        <v>18218</v>
      </c>
    </row>
    <row r="5250" spans="1:3">
      <c r="A5250" s="2" t="s">
        <v>9663</v>
      </c>
      <c r="B5250" s="2" t="s">
        <v>9664</v>
      </c>
      <c r="C5250" s="2" t="s">
        <v>18219</v>
      </c>
    </row>
    <row r="5251" spans="1:3">
      <c r="A5251" s="2" t="s">
        <v>9665</v>
      </c>
      <c r="B5251" s="2" t="s">
        <v>9666</v>
      </c>
      <c r="C5251" s="2" t="s">
        <v>18220</v>
      </c>
    </row>
    <row r="5252" spans="1:3">
      <c r="A5252" s="2" t="s">
        <v>9667</v>
      </c>
      <c r="B5252" s="2" t="s">
        <v>9668</v>
      </c>
      <c r="C5252" s="2" t="s">
        <v>18221</v>
      </c>
    </row>
    <row r="5253" spans="1:3">
      <c r="A5253" s="2" t="s">
        <v>9669</v>
      </c>
      <c r="B5253" s="2" t="s">
        <v>9670</v>
      </c>
      <c r="C5253" s="2" t="s">
        <v>18222</v>
      </c>
    </row>
    <row r="5254" spans="1:3">
      <c r="A5254" s="2" t="s">
        <v>9671</v>
      </c>
      <c r="B5254" s="2" t="s">
        <v>9672</v>
      </c>
      <c r="C5254" s="2" t="s">
        <v>18223</v>
      </c>
    </row>
    <row r="5255" spans="1:3">
      <c r="A5255" s="2" t="s">
        <v>9673</v>
      </c>
      <c r="B5255" s="2" t="s">
        <v>9674</v>
      </c>
      <c r="C5255" s="2" t="s">
        <v>18224</v>
      </c>
    </row>
    <row r="5256" spans="1:3">
      <c r="A5256" s="2" t="s">
        <v>9675</v>
      </c>
      <c r="B5256" s="2" t="s">
        <v>9676</v>
      </c>
      <c r="C5256" s="2" t="s">
        <v>18225</v>
      </c>
    </row>
    <row r="5257" spans="1:3">
      <c r="A5257" s="2" t="s">
        <v>9677</v>
      </c>
      <c r="B5257" s="2" t="s">
        <v>9678</v>
      </c>
      <c r="C5257" s="2" t="s">
        <v>18226</v>
      </c>
    </row>
    <row r="5258" spans="1:3">
      <c r="A5258" s="2" t="s">
        <v>9679</v>
      </c>
      <c r="B5258" s="2" t="s">
        <v>9680</v>
      </c>
      <c r="C5258" s="2" t="s">
        <v>18227</v>
      </c>
    </row>
    <row r="5259" spans="1:3">
      <c r="A5259" s="2" t="s">
        <v>9681</v>
      </c>
      <c r="B5259" s="2" t="s">
        <v>3698</v>
      </c>
      <c r="C5259" s="2" t="s">
        <v>18228</v>
      </c>
    </row>
    <row r="5260" spans="1:3">
      <c r="A5260" s="2" t="s">
        <v>9682</v>
      </c>
      <c r="B5260" s="2" t="s">
        <v>3706</v>
      </c>
      <c r="C5260" s="2" t="s">
        <v>18229</v>
      </c>
    </row>
    <row r="5261" spans="1:3">
      <c r="A5261" s="2" t="s">
        <v>9683</v>
      </c>
      <c r="B5261" s="2" t="s">
        <v>9684</v>
      </c>
      <c r="C5261" s="2" t="s">
        <v>18230</v>
      </c>
    </row>
    <row r="5262" spans="1:3">
      <c r="A5262" s="2" t="s">
        <v>9685</v>
      </c>
      <c r="B5262" s="2" t="s">
        <v>2289</v>
      </c>
      <c r="C5262" s="2" t="s">
        <v>18231</v>
      </c>
    </row>
    <row r="5263" spans="1:3">
      <c r="A5263" s="2" t="s">
        <v>9686</v>
      </c>
      <c r="B5263" s="2" t="s">
        <v>9687</v>
      </c>
      <c r="C5263" s="2" t="s">
        <v>18232</v>
      </c>
    </row>
    <row r="5264" spans="1:3">
      <c r="A5264" s="2" t="s">
        <v>9688</v>
      </c>
      <c r="B5264" s="2" t="s">
        <v>9689</v>
      </c>
      <c r="C5264" s="2" t="s">
        <v>18233</v>
      </c>
    </row>
    <row r="5265" spans="1:3">
      <c r="A5265" s="2" t="s">
        <v>9690</v>
      </c>
      <c r="B5265" s="2" t="s">
        <v>9691</v>
      </c>
      <c r="C5265" s="2" t="s">
        <v>18234</v>
      </c>
    </row>
    <row r="5266" spans="1:3">
      <c r="A5266" s="2" t="s">
        <v>9692</v>
      </c>
      <c r="B5266" s="2" t="s">
        <v>9693</v>
      </c>
      <c r="C5266" s="2" t="s">
        <v>18235</v>
      </c>
    </row>
    <row r="5267" spans="1:3">
      <c r="A5267" s="2" t="s">
        <v>9694</v>
      </c>
      <c r="B5267" s="2" t="s">
        <v>9695</v>
      </c>
      <c r="C5267" s="2" t="s">
        <v>18236</v>
      </c>
    </row>
    <row r="5268" spans="1:3">
      <c r="A5268" s="2" t="s">
        <v>9696</v>
      </c>
      <c r="B5268" s="2" t="s">
        <v>9697</v>
      </c>
      <c r="C5268" s="2" t="s">
        <v>18237</v>
      </c>
    </row>
    <row r="5269" spans="1:3">
      <c r="A5269" s="2" t="s">
        <v>9698</v>
      </c>
      <c r="B5269" s="2" t="s">
        <v>18238</v>
      </c>
      <c r="C5269" s="2" t="s">
        <v>18239</v>
      </c>
    </row>
    <row r="5270" spans="1:3">
      <c r="A5270" s="2" t="s">
        <v>9699</v>
      </c>
      <c r="B5270" s="2" t="s">
        <v>9700</v>
      </c>
      <c r="C5270" s="2" t="s">
        <v>18240</v>
      </c>
    </row>
    <row r="5271" spans="1:3">
      <c r="A5271" s="2" t="s">
        <v>9701</v>
      </c>
      <c r="B5271" s="2" t="s">
        <v>9702</v>
      </c>
      <c r="C5271" s="2" t="s">
        <v>18241</v>
      </c>
    </row>
    <row r="5272" spans="1:3">
      <c r="A5272" s="2" t="s">
        <v>9703</v>
      </c>
      <c r="B5272" s="2" t="s">
        <v>9704</v>
      </c>
      <c r="C5272" s="2" t="s">
        <v>18242</v>
      </c>
    </row>
    <row r="5273" spans="1:3">
      <c r="A5273" s="2" t="s">
        <v>9705</v>
      </c>
      <c r="B5273" s="2" t="s">
        <v>9706</v>
      </c>
      <c r="C5273" s="2" t="s">
        <v>18243</v>
      </c>
    </row>
    <row r="5274" spans="1:3">
      <c r="A5274" s="2" t="s">
        <v>9707</v>
      </c>
      <c r="B5274" s="2" t="s">
        <v>9708</v>
      </c>
      <c r="C5274" s="2" t="s">
        <v>18244</v>
      </c>
    </row>
    <row r="5275" spans="1:3">
      <c r="A5275" s="2" t="s">
        <v>9709</v>
      </c>
      <c r="B5275" s="2" t="s">
        <v>9710</v>
      </c>
      <c r="C5275" s="2" t="s">
        <v>18245</v>
      </c>
    </row>
    <row r="5276" spans="1:3">
      <c r="A5276" s="2" t="s">
        <v>9711</v>
      </c>
      <c r="B5276" s="2" t="s">
        <v>9712</v>
      </c>
      <c r="C5276" s="2" t="s">
        <v>18246</v>
      </c>
    </row>
    <row r="5277" spans="1:3">
      <c r="A5277" s="2" t="s">
        <v>9713</v>
      </c>
      <c r="B5277" s="2" t="s">
        <v>9714</v>
      </c>
      <c r="C5277" s="2" t="s">
        <v>18247</v>
      </c>
    </row>
    <row r="5278" spans="1:3">
      <c r="A5278" s="2" t="s">
        <v>9715</v>
      </c>
      <c r="B5278" s="2" t="s">
        <v>9716</v>
      </c>
      <c r="C5278" s="2" t="s">
        <v>18248</v>
      </c>
    </row>
    <row r="5279" spans="1:3">
      <c r="A5279" s="2" t="s">
        <v>9717</v>
      </c>
      <c r="B5279" s="2" t="s">
        <v>9718</v>
      </c>
      <c r="C5279" s="2" t="s">
        <v>18249</v>
      </c>
    </row>
    <row r="5280" spans="1:3">
      <c r="A5280" s="2" t="s">
        <v>9719</v>
      </c>
      <c r="B5280" s="2" t="s">
        <v>9720</v>
      </c>
      <c r="C5280" s="2" t="s">
        <v>18250</v>
      </c>
    </row>
    <row r="5281" spans="1:3">
      <c r="A5281" s="2" t="s">
        <v>9721</v>
      </c>
      <c r="B5281" s="2" t="s">
        <v>9722</v>
      </c>
      <c r="C5281" s="2" t="s">
        <v>18251</v>
      </c>
    </row>
    <row r="5282" spans="1:3">
      <c r="A5282" s="2" t="s">
        <v>9723</v>
      </c>
      <c r="B5282" s="2" t="s">
        <v>9133</v>
      </c>
      <c r="C5282" s="2" t="s">
        <v>18252</v>
      </c>
    </row>
    <row r="5283" spans="1:3">
      <c r="A5283" s="2" t="s">
        <v>9724</v>
      </c>
      <c r="B5283" s="2" t="s">
        <v>9725</v>
      </c>
      <c r="C5283" s="2" t="s">
        <v>18253</v>
      </c>
    </row>
    <row r="5284" spans="1:3">
      <c r="A5284" s="2" t="s">
        <v>9726</v>
      </c>
      <c r="B5284" s="2" t="s">
        <v>9727</v>
      </c>
      <c r="C5284" s="2" t="s">
        <v>18254</v>
      </c>
    </row>
    <row r="5285" spans="1:3">
      <c r="A5285" s="2" t="s">
        <v>9728</v>
      </c>
      <c r="B5285" s="2" t="s">
        <v>9729</v>
      </c>
      <c r="C5285" s="2" t="s">
        <v>18255</v>
      </c>
    </row>
    <row r="5286" spans="1:3">
      <c r="A5286" s="2" t="s">
        <v>9730</v>
      </c>
      <c r="B5286" s="2" t="s">
        <v>9731</v>
      </c>
      <c r="C5286" s="2" t="s">
        <v>18256</v>
      </c>
    </row>
    <row r="5287" spans="1:3">
      <c r="A5287" s="2" t="s">
        <v>9732</v>
      </c>
      <c r="B5287" s="2" t="s">
        <v>9733</v>
      </c>
      <c r="C5287" s="2" t="s">
        <v>18257</v>
      </c>
    </row>
    <row r="5288" spans="1:3">
      <c r="A5288" s="2" t="s">
        <v>9734</v>
      </c>
      <c r="B5288" s="2" t="s">
        <v>9735</v>
      </c>
      <c r="C5288" s="2" t="s">
        <v>18258</v>
      </c>
    </row>
    <row r="5289" spans="1:3">
      <c r="A5289" s="2" t="s">
        <v>9736</v>
      </c>
      <c r="B5289" s="2" t="s">
        <v>5398</v>
      </c>
      <c r="C5289" s="2" t="s">
        <v>18259</v>
      </c>
    </row>
    <row r="5290" spans="1:3">
      <c r="A5290" s="2" t="s">
        <v>9737</v>
      </c>
      <c r="B5290" s="2" t="s">
        <v>9738</v>
      </c>
      <c r="C5290" s="2" t="s">
        <v>18260</v>
      </c>
    </row>
    <row r="5291" spans="1:3">
      <c r="A5291" s="2" t="s">
        <v>9739</v>
      </c>
      <c r="B5291" s="2" t="s">
        <v>9740</v>
      </c>
      <c r="C5291" s="2" t="s">
        <v>18261</v>
      </c>
    </row>
    <row r="5292" spans="1:3">
      <c r="A5292" s="2" t="s">
        <v>9741</v>
      </c>
      <c r="B5292" s="2" t="s">
        <v>9742</v>
      </c>
      <c r="C5292" s="2" t="s">
        <v>18262</v>
      </c>
    </row>
    <row r="5293" spans="1:3">
      <c r="A5293" s="2" t="s">
        <v>9743</v>
      </c>
      <c r="B5293" s="2" t="s">
        <v>9744</v>
      </c>
      <c r="C5293" s="2" t="s">
        <v>18263</v>
      </c>
    </row>
    <row r="5294" spans="1:3">
      <c r="A5294" s="2" t="s">
        <v>9745</v>
      </c>
      <c r="B5294" s="2" t="s">
        <v>9746</v>
      </c>
      <c r="C5294" s="2" t="s">
        <v>18264</v>
      </c>
    </row>
    <row r="5295" spans="1:3">
      <c r="A5295" s="2" t="s">
        <v>9747</v>
      </c>
      <c r="B5295" s="2" t="s">
        <v>9748</v>
      </c>
      <c r="C5295" s="2" t="s">
        <v>18265</v>
      </c>
    </row>
    <row r="5296" spans="1:3">
      <c r="A5296" s="2" t="s">
        <v>9749</v>
      </c>
      <c r="B5296" s="2" t="s">
        <v>9750</v>
      </c>
      <c r="C5296" s="2" t="s">
        <v>18266</v>
      </c>
    </row>
    <row r="5297" spans="1:3">
      <c r="A5297" s="2" t="s">
        <v>9751</v>
      </c>
      <c r="B5297" s="2" t="s">
        <v>9752</v>
      </c>
      <c r="C5297" s="2" t="s">
        <v>18267</v>
      </c>
    </row>
    <row r="5298" spans="1:3">
      <c r="A5298" s="2" t="s">
        <v>9753</v>
      </c>
      <c r="B5298" s="2" t="s">
        <v>9754</v>
      </c>
      <c r="C5298" s="2" t="s">
        <v>18268</v>
      </c>
    </row>
    <row r="5299" spans="1:3">
      <c r="A5299" s="2" t="s">
        <v>9755</v>
      </c>
      <c r="B5299" s="2" t="s">
        <v>9756</v>
      </c>
      <c r="C5299" s="2" t="s">
        <v>18269</v>
      </c>
    </row>
    <row r="5300" spans="1:3">
      <c r="A5300" s="2" t="s">
        <v>9757</v>
      </c>
      <c r="B5300" s="2" t="s">
        <v>9758</v>
      </c>
      <c r="C5300" s="2" t="s">
        <v>18270</v>
      </c>
    </row>
    <row r="5301" spans="1:3">
      <c r="A5301" s="2" t="s">
        <v>9759</v>
      </c>
      <c r="B5301" s="2" t="s">
        <v>9760</v>
      </c>
      <c r="C5301" s="2" t="s">
        <v>18271</v>
      </c>
    </row>
    <row r="5302" spans="1:3">
      <c r="A5302" s="2" t="s">
        <v>9761</v>
      </c>
      <c r="B5302" s="2" t="s">
        <v>9762</v>
      </c>
      <c r="C5302" s="2" t="s">
        <v>18272</v>
      </c>
    </row>
    <row r="5303" spans="1:3">
      <c r="A5303" s="2" t="s">
        <v>9763</v>
      </c>
      <c r="B5303" s="2" t="s">
        <v>9764</v>
      </c>
      <c r="C5303" s="2" t="s">
        <v>18273</v>
      </c>
    </row>
    <row r="5304" spans="1:3">
      <c r="A5304" s="2" t="s">
        <v>9765</v>
      </c>
      <c r="B5304" s="2" t="s">
        <v>9766</v>
      </c>
      <c r="C5304" s="2" t="s">
        <v>18274</v>
      </c>
    </row>
    <row r="5305" spans="1:3">
      <c r="A5305" s="2" t="s">
        <v>9767</v>
      </c>
      <c r="B5305" s="2" t="s">
        <v>9768</v>
      </c>
      <c r="C5305" s="2" t="s">
        <v>18275</v>
      </c>
    </row>
    <row r="5306" spans="1:3">
      <c r="A5306" s="2" t="s">
        <v>9769</v>
      </c>
      <c r="B5306" s="2" t="s">
        <v>9770</v>
      </c>
      <c r="C5306" s="2" t="s">
        <v>18276</v>
      </c>
    </row>
    <row r="5307" spans="1:3">
      <c r="A5307" s="2" t="s">
        <v>9771</v>
      </c>
      <c r="B5307" s="2" t="s">
        <v>9772</v>
      </c>
      <c r="C5307" s="2" t="s">
        <v>18277</v>
      </c>
    </row>
    <row r="5308" spans="1:3">
      <c r="A5308" s="2" t="s">
        <v>9773</v>
      </c>
      <c r="B5308" s="2" t="s">
        <v>9774</v>
      </c>
      <c r="C5308" s="2" t="s">
        <v>18278</v>
      </c>
    </row>
    <row r="5309" spans="1:3">
      <c r="A5309" s="2" t="s">
        <v>9775</v>
      </c>
      <c r="B5309" s="2" t="s">
        <v>9776</v>
      </c>
      <c r="C5309" s="2" t="s">
        <v>18279</v>
      </c>
    </row>
    <row r="5310" spans="1:3">
      <c r="A5310" s="2" t="s">
        <v>9777</v>
      </c>
      <c r="B5310" s="2" t="s">
        <v>9778</v>
      </c>
      <c r="C5310" s="2" t="s">
        <v>18280</v>
      </c>
    </row>
    <row r="5311" spans="1:3">
      <c r="A5311" s="2" t="s">
        <v>9779</v>
      </c>
      <c r="B5311" s="2" t="s">
        <v>9780</v>
      </c>
      <c r="C5311" s="2" t="s">
        <v>18281</v>
      </c>
    </row>
    <row r="5312" spans="1:3">
      <c r="A5312" s="2" t="s">
        <v>9781</v>
      </c>
      <c r="B5312" s="2" t="s">
        <v>9782</v>
      </c>
      <c r="C5312" s="2" t="s">
        <v>18282</v>
      </c>
    </row>
    <row r="5313" spans="1:3">
      <c r="A5313" s="2" t="s">
        <v>9783</v>
      </c>
      <c r="B5313" s="2" t="s">
        <v>9784</v>
      </c>
      <c r="C5313" s="2" t="s">
        <v>18283</v>
      </c>
    </row>
    <row r="5314" spans="1:3">
      <c r="A5314" s="2" t="s">
        <v>9785</v>
      </c>
      <c r="B5314" s="2" t="s">
        <v>9786</v>
      </c>
      <c r="C5314" s="2" t="s">
        <v>18284</v>
      </c>
    </row>
    <row r="5315" spans="1:3">
      <c r="A5315" s="2" t="s">
        <v>9787</v>
      </c>
      <c r="B5315" s="2" t="s">
        <v>18285</v>
      </c>
      <c r="C5315" s="2" t="s">
        <v>18286</v>
      </c>
    </row>
    <row r="5316" spans="1:3">
      <c r="A5316" s="2" t="s">
        <v>9788</v>
      </c>
      <c r="B5316" s="2" t="s">
        <v>9789</v>
      </c>
      <c r="C5316" s="2" t="s">
        <v>18287</v>
      </c>
    </row>
    <row r="5317" spans="1:3">
      <c r="A5317" s="2" t="s">
        <v>9790</v>
      </c>
      <c r="B5317" s="2" t="s">
        <v>9791</v>
      </c>
      <c r="C5317" s="2" t="s">
        <v>18288</v>
      </c>
    </row>
    <row r="5318" spans="1:3">
      <c r="A5318" s="2" t="s">
        <v>9792</v>
      </c>
      <c r="B5318" s="2" t="s">
        <v>9793</v>
      </c>
      <c r="C5318" s="2" t="s">
        <v>18289</v>
      </c>
    </row>
    <row r="5319" spans="1:3">
      <c r="A5319" s="2" t="s">
        <v>9794</v>
      </c>
      <c r="B5319" s="2" t="s">
        <v>9795</v>
      </c>
      <c r="C5319" s="2" t="s">
        <v>18290</v>
      </c>
    </row>
    <row r="5320" spans="1:3">
      <c r="A5320" s="2" t="s">
        <v>9796</v>
      </c>
      <c r="B5320" s="2" t="s">
        <v>9797</v>
      </c>
      <c r="C5320" s="2" t="s">
        <v>18291</v>
      </c>
    </row>
    <row r="5321" spans="1:3">
      <c r="A5321" s="2" t="s">
        <v>9798</v>
      </c>
      <c r="B5321" s="2" t="s">
        <v>9799</v>
      </c>
      <c r="C5321" s="2" t="s">
        <v>18292</v>
      </c>
    </row>
    <row r="5322" spans="1:3">
      <c r="A5322" s="2" t="s">
        <v>9800</v>
      </c>
      <c r="B5322" s="2" t="s">
        <v>9801</v>
      </c>
      <c r="C5322" s="2" t="s">
        <v>18293</v>
      </c>
    </row>
    <row r="5323" spans="1:3">
      <c r="A5323" s="2" t="s">
        <v>9802</v>
      </c>
      <c r="B5323" s="2" t="s">
        <v>9803</v>
      </c>
      <c r="C5323" s="2" t="s">
        <v>18294</v>
      </c>
    </row>
    <row r="5324" spans="1:3">
      <c r="A5324" s="2" t="s">
        <v>9804</v>
      </c>
      <c r="B5324" s="2" t="s">
        <v>9805</v>
      </c>
      <c r="C5324" s="2" t="s">
        <v>18295</v>
      </c>
    </row>
    <row r="5325" spans="1:3">
      <c r="A5325" s="2" t="s">
        <v>18296</v>
      </c>
      <c r="B5325" s="2" t="s">
        <v>18297</v>
      </c>
      <c r="C5325" s="2" t="s">
        <v>18298</v>
      </c>
    </row>
    <row r="5326" spans="1:3">
      <c r="A5326" s="2" t="s">
        <v>18299</v>
      </c>
      <c r="B5326" s="2" t="s">
        <v>18300</v>
      </c>
      <c r="C5326" s="2" t="s">
        <v>18301</v>
      </c>
    </row>
    <row r="5327" spans="1:3">
      <c r="A5327" s="2" t="s">
        <v>18302</v>
      </c>
      <c r="B5327" s="2" t="s">
        <v>18303</v>
      </c>
      <c r="C5327" s="2" t="s">
        <v>18304</v>
      </c>
    </row>
    <row r="5328" spans="1:3">
      <c r="A5328" s="2" t="s">
        <v>18305</v>
      </c>
      <c r="B5328" s="2" t="s">
        <v>18306</v>
      </c>
      <c r="C5328" s="2" t="s">
        <v>18307</v>
      </c>
    </row>
    <row r="5329" spans="1:3">
      <c r="A5329" s="2" t="s">
        <v>18308</v>
      </c>
      <c r="B5329" s="2" t="s">
        <v>18309</v>
      </c>
      <c r="C5329" s="2" t="s">
        <v>18310</v>
      </c>
    </row>
    <row r="5330" spans="1:3">
      <c r="A5330" s="2" t="s">
        <v>18311</v>
      </c>
      <c r="B5330" s="2" t="s">
        <v>18312</v>
      </c>
      <c r="C5330" s="2" t="s">
        <v>18313</v>
      </c>
    </row>
    <row r="5331" spans="1:3">
      <c r="A5331" s="2" t="s">
        <v>9806</v>
      </c>
      <c r="B5331" s="2" t="s">
        <v>9807</v>
      </c>
      <c r="C5331" s="2" t="s">
        <v>18314</v>
      </c>
    </row>
    <row r="5332" spans="1:3">
      <c r="A5332" s="2" t="s">
        <v>9808</v>
      </c>
      <c r="B5332" s="2" t="s">
        <v>9809</v>
      </c>
      <c r="C5332" s="2" t="s">
        <v>18315</v>
      </c>
    </row>
    <row r="5333" spans="1:3">
      <c r="A5333" s="2" t="s">
        <v>9810</v>
      </c>
      <c r="B5333" s="2" t="s">
        <v>9811</v>
      </c>
      <c r="C5333" s="2" t="s">
        <v>18316</v>
      </c>
    </row>
    <row r="5334" spans="1:3">
      <c r="A5334" s="2" t="s">
        <v>9812</v>
      </c>
      <c r="B5334" s="2" t="s">
        <v>9813</v>
      </c>
      <c r="C5334" s="2" t="s">
        <v>18317</v>
      </c>
    </row>
    <row r="5335" spans="1:3">
      <c r="A5335" s="2" t="s">
        <v>9814</v>
      </c>
      <c r="B5335" s="2" t="s">
        <v>8054</v>
      </c>
      <c r="C5335" s="2" t="s">
        <v>18318</v>
      </c>
    </row>
    <row r="5336" spans="1:3">
      <c r="A5336" s="2" t="s">
        <v>9815</v>
      </c>
      <c r="B5336" s="2" t="s">
        <v>9816</v>
      </c>
      <c r="C5336" s="2" t="s">
        <v>18319</v>
      </c>
    </row>
    <row r="5337" spans="1:3">
      <c r="A5337" s="2" t="s">
        <v>9817</v>
      </c>
      <c r="B5337" s="2" t="s">
        <v>2096</v>
      </c>
      <c r="C5337" s="2" t="s">
        <v>18320</v>
      </c>
    </row>
    <row r="5338" spans="1:3">
      <c r="A5338" s="2" t="s">
        <v>9818</v>
      </c>
      <c r="B5338" s="2" t="s">
        <v>9819</v>
      </c>
      <c r="C5338" s="2" t="s">
        <v>18321</v>
      </c>
    </row>
    <row r="5339" spans="1:3">
      <c r="A5339" s="2" t="s">
        <v>9820</v>
      </c>
      <c r="B5339" s="2" t="s">
        <v>9821</v>
      </c>
      <c r="C5339" s="2" t="s">
        <v>18322</v>
      </c>
    </row>
    <row r="5340" spans="1:3">
      <c r="A5340" s="2" t="s">
        <v>9822</v>
      </c>
      <c r="B5340" s="2" t="s">
        <v>9823</v>
      </c>
      <c r="C5340" s="2" t="s">
        <v>18323</v>
      </c>
    </row>
    <row r="5341" spans="1:3">
      <c r="A5341" s="2" t="s">
        <v>9824</v>
      </c>
      <c r="B5341" s="2" t="s">
        <v>2224</v>
      </c>
      <c r="C5341" s="2" t="s">
        <v>18324</v>
      </c>
    </row>
    <row r="5342" spans="1:3">
      <c r="A5342" s="2" t="s">
        <v>9825</v>
      </c>
      <c r="B5342" s="2" t="s">
        <v>9826</v>
      </c>
      <c r="C5342" s="2" t="s">
        <v>18325</v>
      </c>
    </row>
    <row r="5343" spans="1:3">
      <c r="A5343" s="2" t="s">
        <v>9827</v>
      </c>
      <c r="B5343" s="2" t="s">
        <v>9828</v>
      </c>
      <c r="C5343" s="2" t="s">
        <v>18326</v>
      </c>
    </row>
    <row r="5344" spans="1:3">
      <c r="A5344" s="2" t="s">
        <v>9829</v>
      </c>
      <c r="B5344" s="2" t="s">
        <v>9830</v>
      </c>
      <c r="C5344" s="2" t="s">
        <v>18327</v>
      </c>
    </row>
    <row r="5345" spans="1:3">
      <c r="A5345" s="2" t="s">
        <v>9831</v>
      </c>
      <c r="B5345" s="2" t="s">
        <v>9832</v>
      </c>
      <c r="C5345" s="2" t="s">
        <v>18328</v>
      </c>
    </row>
    <row r="5346" spans="1:3">
      <c r="A5346" s="2" t="s">
        <v>9833</v>
      </c>
      <c r="B5346" s="2" t="s">
        <v>9834</v>
      </c>
      <c r="C5346" s="2" t="s">
        <v>18329</v>
      </c>
    </row>
    <row r="5347" spans="1:3">
      <c r="A5347" s="2" t="s">
        <v>9835</v>
      </c>
      <c r="B5347" s="2" t="s">
        <v>9836</v>
      </c>
      <c r="C5347" s="2" t="s">
        <v>18330</v>
      </c>
    </row>
    <row r="5348" spans="1:3">
      <c r="A5348" s="2" t="s">
        <v>9837</v>
      </c>
      <c r="B5348" s="2" t="s">
        <v>9838</v>
      </c>
      <c r="C5348" s="2" t="s">
        <v>18331</v>
      </c>
    </row>
    <row r="5349" spans="1:3">
      <c r="A5349" s="2" t="s">
        <v>9839</v>
      </c>
      <c r="B5349" s="2" t="s">
        <v>9840</v>
      </c>
      <c r="C5349" s="2" t="s">
        <v>18332</v>
      </c>
    </row>
    <row r="5350" spans="1:3">
      <c r="A5350" s="2" t="s">
        <v>9841</v>
      </c>
      <c r="B5350" s="2" t="s">
        <v>9842</v>
      </c>
      <c r="C5350" s="2" t="s">
        <v>18333</v>
      </c>
    </row>
    <row r="5351" spans="1:3">
      <c r="A5351" s="2" t="s">
        <v>9843</v>
      </c>
      <c r="B5351" s="2" t="s">
        <v>9844</v>
      </c>
      <c r="C5351" s="2" t="s">
        <v>18334</v>
      </c>
    </row>
    <row r="5352" spans="1:3">
      <c r="A5352" s="2" t="s">
        <v>9845</v>
      </c>
      <c r="B5352" s="2" t="s">
        <v>9846</v>
      </c>
      <c r="C5352" s="2" t="s">
        <v>18335</v>
      </c>
    </row>
    <row r="5353" spans="1:3">
      <c r="A5353" s="2" t="s">
        <v>9847</v>
      </c>
      <c r="B5353" s="2" t="s">
        <v>9848</v>
      </c>
      <c r="C5353" s="2" t="s">
        <v>18336</v>
      </c>
    </row>
    <row r="5354" spans="1:3">
      <c r="A5354" s="2" t="s">
        <v>9849</v>
      </c>
      <c r="B5354" s="2" t="s">
        <v>9850</v>
      </c>
      <c r="C5354" s="2" t="s">
        <v>18337</v>
      </c>
    </row>
    <row r="5355" spans="1:3">
      <c r="A5355" s="2" t="s">
        <v>9851</v>
      </c>
      <c r="B5355" s="2" t="s">
        <v>9852</v>
      </c>
      <c r="C5355" s="2" t="s">
        <v>18338</v>
      </c>
    </row>
    <row r="5356" spans="1:3">
      <c r="A5356" s="2" t="s">
        <v>9853</v>
      </c>
      <c r="B5356" s="2" t="s">
        <v>9854</v>
      </c>
      <c r="C5356" s="2" t="s">
        <v>18339</v>
      </c>
    </row>
    <row r="5357" spans="1:3">
      <c r="A5357" s="2" t="s">
        <v>9855</v>
      </c>
      <c r="B5357" s="2" t="s">
        <v>9856</v>
      </c>
      <c r="C5357" s="2" t="s">
        <v>18340</v>
      </c>
    </row>
    <row r="5358" spans="1:3">
      <c r="A5358" s="2" t="s">
        <v>9857</v>
      </c>
      <c r="B5358" s="2" t="s">
        <v>9858</v>
      </c>
      <c r="C5358" s="2" t="s">
        <v>18341</v>
      </c>
    </row>
    <row r="5359" spans="1:3">
      <c r="A5359" s="2" t="s">
        <v>9859</v>
      </c>
      <c r="B5359" s="2" t="s">
        <v>9860</v>
      </c>
      <c r="C5359" s="2" t="s">
        <v>18342</v>
      </c>
    </row>
    <row r="5360" spans="1:3">
      <c r="A5360" s="2" t="s">
        <v>9859</v>
      </c>
      <c r="B5360" s="2" t="s">
        <v>9860</v>
      </c>
      <c r="C5360" s="2" t="s">
        <v>18342</v>
      </c>
    </row>
    <row r="5361" spans="1:3">
      <c r="A5361" s="2" t="s">
        <v>9861</v>
      </c>
      <c r="B5361" s="2" t="s">
        <v>9862</v>
      </c>
      <c r="C5361" s="2" t="s">
        <v>18343</v>
      </c>
    </row>
    <row r="5362" spans="1:3">
      <c r="A5362" s="2" t="s">
        <v>9861</v>
      </c>
      <c r="B5362" s="2" t="s">
        <v>9862</v>
      </c>
      <c r="C5362" s="2" t="s">
        <v>18343</v>
      </c>
    </row>
    <row r="5363" spans="1:3">
      <c r="A5363" s="2" t="s">
        <v>9863</v>
      </c>
      <c r="B5363" s="2" t="s">
        <v>9864</v>
      </c>
      <c r="C5363" s="2" t="s">
        <v>18344</v>
      </c>
    </row>
    <row r="5364" spans="1:3">
      <c r="A5364" s="2" t="s">
        <v>9863</v>
      </c>
      <c r="B5364" s="2" t="s">
        <v>9864</v>
      </c>
      <c r="C5364" s="2" t="s">
        <v>18344</v>
      </c>
    </row>
    <row r="5365" spans="1:3">
      <c r="A5365" s="2" t="s">
        <v>9865</v>
      </c>
      <c r="B5365" s="2" t="s">
        <v>9866</v>
      </c>
      <c r="C5365" s="2" t="s">
        <v>18345</v>
      </c>
    </row>
    <row r="5366" spans="1:3">
      <c r="A5366" s="2" t="s">
        <v>9865</v>
      </c>
      <c r="B5366" s="2" t="s">
        <v>9866</v>
      </c>
      <c r="C5366" s="2" t="s">
        <v>18345</v>
      </c>
    </row>
    <row r="5367" spans="1:3">
      <c r="A5367" s="2" t="s">
        <v>9867</v>
      </c>
      <c r="B5367" s="2" t="s">
        <v>18346</v>
      </c>
      <c r="C5367" s="2" t="s">
        <v>18347</v>
      </c>
    </row>
    <row r="5368" spans="1:3">
      <c r="A5368" s="2" t="s">
        <v>9867</v>
      </c>
      <c r="B5368" s="2" t="s">
        <v>9868</v>
      </c>
      <c r="C5368" s="2" t="s">
        <v>18348</v>
      </c>
    </row>
    <row r="5369" spans="1:3">
      <c r="A5369" s="2" t="s">
        <v>9869</v>
      </c>
      <c r="B5369" s="2" t="s">
        <v>9870</v>
      </c>
      <c r="C5369" s="2" t="s">
        <v>18349</v>
      </c>
    </row>
    <row r="5370" spans="1:3">
      <c r="A5370" s="2" t="s">
        <v>9869</v>
      </c>
      <c r="B5370" s="2" t="s">
        <v>9871</v>
      </c>
      <c r="C5370" s="2" t="s">
        <v>18350</v>
      </c>
    </row>
    <row r="5371" spans="1:3">
      <c r="A5371" s="2" t="s">
        <v>9872</v>
      </c>
      <c r="B5371" s="2" t="s">
        <v>9873</v>
      </c>
      <c r="C5371" s="2" t="s">
        <v>18351</v>
      </c>
    </row>
    <row r="5372" spans="1:3">
      <c r="A5372" s="2" t="s">
        <v>9872</v>
      </c>
      <c r="B5372" s="2" t="s">
        <v>9874</v>
      </c>
      <c r="C5372" s="2" t="s">
        <v>18352</v>
      </c>
    </row>
    <row r="5373" spans="1:3">
      <c r="A5373" s="2" t="s">
        <v>9875</v>
      </c>
      <c r="B5373" s="2" t="s">
        <v>9876</v>
      </c>
      <c r="C5373" s="2" t="s">
        <v>18353</v>
      </c>
    </row>
    <row r="5374" spans="1:3">
      <c r="A5374" s="2" t="s">
        <v>9875</v>
      </c>
      <c r="B5374" s="2" t="s">
        <v>9877</v>
      </c>
      <c r="C5374" s="2" t="s">
        <v>18354</v>
      </c>
    </row>
    <row r="5375" spans="1:3">
      <c r="A5375" s="2" t="s">
        <v>9878</v>
      </c>
      <c r="B5375" s="2" t="s">
        <v>18355</v>
      </c>
      <c r="C5375" s="2" t="s">
        <v>18356</v>
      </c>
    </row>
    <row r="5376" spans="1:3">
      <c r="A5376" s="2" t="s">
        <v>9878</v>
      </c>
      <c r="B5376" s="2" t="s">
        <v>9879</v>
      </c>
      <c r="C5376" s="2" t="s">
        <v>18357</v>
      </c>
    </row>
    <row r="5377" spans="1:3">
      <c r="A5377" s="2" t="s">
        <v>9880</v>
      </c>
      <c r="B5377" s="2" t="s">
        <v>18358</v>
      </c>
      <c r="C5377" s="2" t="s">
        <v>18359</v>
      </c>
    </row>
    <row r="5378" spans="1:3">
      <c r="A5378" s="2" t="s">
        <v>9880</v>
      </c>
      <c r="B5378" s="2" t="s">
        <v>9881</v>
      </c>
      <c r="C5378" s="2" t="s">
        <v>18360</v>
      </c>
    </row>
    <row r="5379" spans="1:3">
      <c r="A5379" s="2" t="s">
        <v>9882</v>
      </c>
      <c r="B5379" s="2" t="s">
        <v>9883</v>
      </c>
      <c r="C5379" s="2" t="s">
        <v>18361</v>
      </c>
    </row>
    <row r="5380" spans="1:3">
      <c r="A5380" s="2" t="s">
        <v>9882</v>
      </c>
      <c r="B5380" s="2" t="s">
        <v>9884</v>
      </c>
      <c r="C5380" s="2" t="s">
        <v>18362</v>
      </c>
    </row>
    <row r="5381" spans="1:3">
      <c r="A5381" s="2" t="s">
        <v>9885</v>
      </c>
      <c r="B5381" s="2" t="s">
        <v>9886</v>
      </c>
      <c r="C5381" s="2" t="s">
        <v>18363</v>
      </c>
    </row>
    <row r="5382" spans="1:3">
      <c r="A5382" s="2" t="s">
        <v>9885</v>
      </c>
      <c r="B5382" s="2" t="s">
        <v>9887</v>
      </c>
      <c r="C5382" s="2" t="s">
        <v>18364</v>
      </c>
    </row>
    <row r="5383" spans="1:3">
      <c r="A5383" s="2" t="s">
        <v>9888</v>
      </c>
      <c r="B5383" s="2" t="s">
        <v>9889</v>
      </c>
      <c r="C5383" s="2" t="s">
        <v>18365</v>
      </c>
    </row>
    <row r="5384" spans="1:3">
      <c r="A5384" s="2" t="s">
        <v>9888</v>
      </c>
      <c r="B5384" s="2" t="s">
        <v>9890</v>
      </c>
      <c r="C5384" s="2" t="s">
        <v>18366</v>
      </c>
    </row>
    <row r="5385" spans="1:3">
      <c r="A5385" s="2" t="s">
        <v>9891</v>
      </c>
      <c r="B5385" s="2" t="s">
        <v>3392</v>
      </c>
      <c r="C5385" s="2" t="s">
        <v>18367</v>
      </c>
    </row>
    <row r="5386" spans="1:3">
      <c r="A5386" s="2" t="s">
        <v>9891</v>
      </c>
      <c r="B5386" s="2" t="s">
        <v>9892</v>
      </c>
      <c r="C5386" s="2" t="s">
        <v>18368</v>
      </c>
    </row>
    <row r="5387" spans="1:3">
      <c r="A5387" s="2" t="s">
        <v>9893</v>
      </c>
      <c r="B5387" s="2" t="s">
        <v>18369</v>
      </c>
      <c r="C5387" s="2" t="s">
        <v>18370</v>
      </c>
    </row>
    <row r="5388" spans="1:3">
      <c r="A5388" s="2" t="s">
        <v>9893</v>
      </c>
      <c r="B5388" s="2" t="s">
        <v>9894</v>
      </c>
      <c r="C5388" s="2" t="s">
        <v>18371</v>
      </c>
    </row>
    <row r="5389" spans="1:3">
      <c r="A5389" s="2" t="s">
        <v>9895</v>
      </c>
      <c r="B5389" s="2" t="s">
        <v>18372</v>
      </c>
      <c r="C5389" s="2" t="s">
        <v>18373</v>
      </c>
    </row>
    <row r="5390" spans="1:3">
      <c r="A5390" s="2" t="s">
        <v>9895</v>
      </c>
      <c r="B5390" s="2" t="s">
        <v>9896</v>
      </c>
      <c r="C5390" s="2" t="s">
        <v>18374</v>
      </c>
    </row>
    <row r="5391" spans="1:3">
      <c r="A5391" s="2" t="s">
        <v>9897</v>
      </c>
      <c r="B5391" s="2" t="s">
        <v>9898</v>
      </c>
      <c r="C5391" s="2" t="s">
        <v>18375</v>
      </c>
    </row>
    <row r="5392" spans="1:3">
      <c r="A5392" s="2" t="s">
        <v>9897</v>
      </c>
      <c r="B5392" s="2" t="s">
        <v>9899</v>
      </c>
      <c r="C5392" s="2" t="s">
        <v>18376</v>
      </c>
    </row>
    <row r="5393" spans="1:3">
      <c r="A5393" s="2" t="s">
        <v>9900</v>
      </c>
      <c r="B5393" s="2" t="s">
        <v>9901</v>
      </c>
      <c r="C5393" s="2" t="s">
        <v>18377</v>
      </c>
    </row>
    <row r="5394" spans="1:3">
      <c r="A5394" s="2" t="s">
        <v>9900</v>
      </c>
      <c r="B5394" s="2" t="s">
        <v>9902</v>
      </c>
      <c r="C5394" s="2" t="s">
        <v>18378</v>
      </c>
    </row>
    <row r="5395" spans="1:3">
      <c r="A5395" s="2" t="s">
        <v>9903</v>
      </c>
      <c r="B5395" s="2" t="s">
        <v>9904</v>
      </c>
      <c r="C5395" s="2" t="s">
        <v>18379</v>
      </c>
    </row>
    <row r="5396" spans="1:3">
      <c r="A5396" s="2" t="s">
        <v>9903</v>
      </c>
      <c r="B5396" s="2" t="s">
        <v>9905</v>
      </c>
      <c r="C5396" s="2" t="s">
        <v>18380</v>
      </c>
    </row>
    <row r="5397" spans="1:3">
      <c r="A5397" s="2" t="s">
        <v>9906</v>
      </c>
      <c r="B5397" s="2" t="s">
        <v>9907</v>
      </c>
      <c r="C5397" s="2" t="s">
        <v>18381</v>
      </c>
    </row>
    <row r="5398" spans="1:3">
      <c r="A5398" s="2" t="s">
        <v>9906</v>
      </c>
      <c r="B5398" s="2" t="s">
        <v>9908</v>
      </c>
      <c r="C5398" s="2" t="s">
        <v>18382</v>
      </c>
    </row>
    <row r="5399" spans="1:3">
      <c r="A5399" s="2" t="s">
        <v>9909</v>
      </c>
      <c r="B5399" s="2" t="s">
        <v>9910</v>
      </c>
      <c r="C5399" s="2" t="s">
        <v>18383</v>
      </c>
    </row>
    <row r="5400" spans="1:3">
      <c r="A5400" s="2" t="s">
        <v>9909</v>
      </c>
      <c r="B5400" s="2" t="s">
        <v>9911</v>
      </c>
      <c r="C5400" s="2" t="s">
        <v>18384</v>
      </c>
    </row>
    <row r="5401" spans="1:3">
      <c r="A5401" s="2" t="s">
        <v>9912</v>
      </c>
      <c r="B5401" s="2" t="s">
        <v>9913</v>
      </c>
      <c r="C5401" s="2" t="s">
        <v>18385</v>
      </c>
    </row>
    <row r="5402" spans="1:3">
      <c r="A5402" s="2" t="s">
        <v>9912</v>
      </c>
      <c r="B5402" s="2" t="s">
        <v>9914</v>
      </c>
      <c r="C5402" s="2" t="s">
        <v>18386</v>
      </c>
    </row>
    <row r="5403" spans="1:3">
      <c r="A5403" s="2" t="s">
        <v>9915</v>
      </c>
      <c r="B5403" s="2" t="s">
        <v>9916</v>
      </c>
      <c r="C5403" s="2" t="s">
        <v>18387</v>
      </c>
    </row>
    <row r="5404" spans="1:3">
      <c r="A5404" s="2" t="s">
        <v>9915</v>
      </c>
      <c r="B5404" s="2" t="s">
        <v>9917</v>
      </c>
      <c r="C5404" s="2" t="s">
        <v>18388</v>
      </c>
    </row>
    <row r="5405" spans="1:3">
      <c r="A5405" s="2" t="s">
        <v>9918</v>
      </c>
      <c r="B5405" s="2" t="s">
        <v>9919</v>
      </c>
      <c r="C5405" s="2" t="s">
        <v>18389</v>
      </c>
    </row>
    <row r="5406" spans="1:3">
      <c r="A5406" s="2" t="s">
        <v>9918</v>
      </c>
      <c r="B5406" s="2" t="s">
        <v>9920</v>
      </c>
      <c r="C5406" s="2" t="s">
        <v>18390</v>
      </c>
    </row>
    <row r="5407" spans="1:3">
      <c r="A5407" s="2" t="s">
        <v>9921</v>
      </c>
      <c r="B5407" s="2" t="s">
        <v>18391</v>
      </c>
      <c r="C5407" s="2" t="s">
        <v>18392</v>
      </c>
    </row>
    <row r="5408" spans="1:3">
      <c r="A5408" s="2" t="s">
        <v>9921</v>
      </c>
      <c r="B5408" s="2" t="s">
        <v>9922</v>
      </c>
      <c r="C5408" s="2" t="s">
        <v>18393</v>
      </c>
    </row>
    <row r="5409" spans="1:3">
      <c r="A5409" s="2" t="s">
        <v>9923</v>
      </c>
      <c r="B5409" s="2" t="s">
        <v>9924</v>
      </c>
      <c r="C5409" s="2" t="s">
        <v>18394</v>
      </c>
    </row>
    <row r="5410" spans="1:3">
      <c r="A5410" s="2" t="s">
        <v>9923</v>
      </c>
      <c r="B5410" s="2" t="s">
        <v>9925</v>
      </c>
      <c r="C5410" s="2" t="s">
        <v>18395</v>
      </c>
    </row>
    <row r="5411" spans="1:3">
      <c r="A5411" s="2" t="s">
        <v>9926</v>
      </c>
      <c r="B5411" s="2" t="s">
        <v>18396</v>
      </c>
      <c r="C5411" s="2" t="s">
        <v>18397</v>
      </c>
    </row>
    <row r="5412" spans="1:3">
      <c r="A5412" s="2" t="s">
        <v>9926</v>
      </c>
      <c r="B5412" s="2" t="s">
        <v>9927</v>
      </c>
      <c r="C5412" s="2" t="s">
        <v>18398</v>
      </c>
    </row>
    <row r="5413" spans="1:3">
      <c r="A5413" s="2" t="s">
        <v>9928</v>
      </c>
      <c r="B5413" s="2" t="s">
        <v>9929</v>
      </c>
      <c r="C5413" s="2" t="s">
        <v>18399</v>
      </c>
    </row>
    <row r="5414" spans="1:3">
      <c r="A5414" s="2" t="s">
        <v>9930</v>
      </c>
      <c r="B5414" s="2" t="s">
        <v>9931</v>
      </c>
      <c r="C5414" s="2" t="s">
        <v>18400</v>
      </c>
    </row>
    <row r="5415" spans="1:3">
      <c r="A5415" s="2" t="s">
        <v>9932</v>
      </c>
      <c r="B5415" s="2" t="s">
        <v>9933</v>
      </c>
      <c r="C5415" s="2" t="s">
        <v>18401</v>
      </c>
    </row>
    <row r="5416" spans="1:3">
      <c r="A5416" s="2" t="s">
        <v>9934</v>
      </c>
      <c r="B5416" s="2" t="s">
        <v>2487</v>
      </c>
      <c r="C5416" s="2" t="s">
        <v>18402</v>
      </c>
    </row>
    <row r="5417" spans="1:3">
      <c r="A5417" s="2" t="s">
        <v>9935</v>
      </c>
      <c r="B5417" s="2" t="s">
        <v>2581</v>
      </c>
      <c r="C5417" s="2" t="s">
        <v>18403</v>
      </c>
    </row>
    <row r="5418" spans="1:3">
      <c r="A5418" s="2" t="s">
        <v>9936</v>
      </c>
      <c r="B5418" s="2" t="s">
        <v>9937</v>
      </c>
      <c r="C5418" s="2" t="s">
        <v>18404</v>
      </c>
    </row>
    <row r="5419" spans="1:3">
      <c r="A5419" s="2" t="s">
        <v>9938</v>
      </c>
      <c r="B5419" s="2" t="s">
        <v>9939</v>
      </c>
      <c r="C5419" s="2" t="s">
        <v>18405</v>
      </c>
    </row>
    <row r="5420" spans="1:3">
      <c r="A5420" s="2" t="s">
        <v>9940</v>
      </c>
      <c r="B5420" s="2" t="s">
        <v>9941</v>
      </c>
      <c r="C5420" s="2" t="s">
        <v>18406</v>
      </c>
    </row>
    <row r="5421" spans="1:3">
      <c r="A5421" s="2" t="s">
        <v>9942</v>
      </c>
      <c r="B5421" s="2" t="s">
        <v>9943</v>
      </c>
      <c r="C5421" s="2" t="s">
        <v>18407</v>
      </c>
    </row>
    <row r="5422" spans="1:3">
      <c r="A5422" s="2" t="s">
        <v>9944</v>
      </c>
      <c r="B5422" s="2" t="s">
        <v>9945</v>
      </c>
      <c r="C5422" s="2" t="s">
        <v>18408</v>
      </c>
    </row>
    <row r="5423" spans="1:3">
      <c r="A5423" s="2" t="s">
        <v>9946</v>
      </c>
      <c r="B5423" s="2" t="s">
        <v>9947</v>
      </c>
      <c r="C5423" s="2" t="s">
        <v>18409</v>
      </c>
    </row>
    <row r="5424" spans="1:3">
      <c r="A5424" s="2" t="s">
        <v>9948</v>
      </c>
      <c r="B5424" s="2" t="s">
        <v>9949</v>
      </c>
      <c r="C5424" s="2" t="s">
        <v>18410</v>
      </c>
    </row>
    <row r="5425" spans="1:3">
      <c r="A5425" s="2" t="s">
        <v>9950</v>
      </c>
      <c r="B5425" s="2" t="s">
        <v>9951</v>
      </c>
      <c r="C5425" s="2" t="s">
        <v>18411</v>
      </c>
    </row>
    <row r="5426" spans="1:3">
      <c r="A5426" s="2" t="s">
        <v>9952</v>
      </c>
      <c r="B5426" s="2" t="s">
        <v>9953</v>
      </c>
      <c r="C5426" s="2" t="s">
        <v>18412</v>
      </c>
    </row>
    <row r="5427" spans="1:3">
      <c r="A5427" s="2" t="s">
        <v>9954</v>
      </c>
      <c r="B5427" s="2" t="s">
        <v>9955</v>
      </c>
      <c r="C5427" s="2" t="s">
        <v>18413</v>
      </c>
    </row>
    <row r="5428" spans="1:3">
      <c r="A5428" s="2" t="s">
        <v>9956</v>
      </c>
      <c r="B5428" s="2" t="s">
        <v>9957</v>
      </c>
      <c r="C5428" s="2" t="s">
        <v>18414</v>
      </c>
    </row>
    <row r="5429" spans="1:3">
      <c r="A5429" s="2" t="s">
        <v>9958</v>
      </c>
      <c r="B5429" s="2" t="s">
        <v>9959</v>
      </c>
      <c r="C5429" s="2" t="s">
        <v>18415</v>
      </c>
    </row>
    <row r="5430" spans="1:3">
      <c r="A5430" s="2" t="s">
        <v>9960</v>
      </c>
      <c r="B5430" s="2" t="s">
        <v>9961</v>
      </c>
      <c r="C5430" s="2" t="s">
        <v>18416</v>
      </c>
    </row>
    <row r="5431" spans="1:3">
      <c r="A5431" s="2" t="s">
        <v>9962</v>
      </c>
      <c r="B5431" s="2" t="s">
        <v>9963</v>
      </c>
      <c r="C5431" s="2" t="s">
        <v>18417</v>
      </c>
    </row>
    <row r="5432" spans="1:3">
      <c r="A5432" s="2" t="s">
        <v>9964</v>
      </c>
      <c r="B5432" s="2" t="s">
        <v>9965</v>
      </c>
      <c r="C5432" s="2" t="s">
        <v>18418</v>
      </c>
    </row>
    <row r="5433" spans="1:3">
      <c r="A5433" s="2" t="s">
        <v>9966</v>
      </c>
      <c r="B5433" s="2" t="s">
        <v>9967</v>
      </c>
      <c r="C5433" s="2" t="s">
        <v>18419</v>
      </c>
    </row>
    <row r="5434" spans="1:3">
      <c r="A5434" s="2" t="s">
        <v>9968</v>
      </c>
      <c r="B5434" s="2" t="s">
        <v>9969</v>
      </c>
      <c r="C5434" s="2" t="s">
        <v>18420</v>
      </c>
    </row>
    <row r="5435" spans="1:3">
      <c r="A5435" s="2" t="s">
        <v>9970</v>
      </c>
      <c r="B5435" s="2" t="s">
        <v>9971</v>
      </c>
      <c r="C5435" s="2" t="s">
        <v>18421</v>
      </c>
    </row>
    <row r="5436" spans="1:3">
      <c r="A5436" s="2" t="s">
        <v>9972</v>
      </c>
      <c r="B5436" s="2" t="s">
        <v>9973</v>
      </c>
      <c r="C5436" s="2" t="s">
        <v>18422</v>
      </c>
    </row>
    <row r="5437" spans="1:3">
      <c r="A5437" s="2" t="s">
        <v>9974</v>
      </c>
      <c r="B5437" s="2" t="s">
        <v>9975</v>
      </c>
      <c r="C5437" s="2" t="s">
        <v>18423</v>
      </c>
    </row>
    <row r="5438" spans="1:3">
      <c r="A5438" s="2" t="s">
        <v>9976</v>
      </c>
      <c r="B5438" s="2" t="s">
        <v>9977</v>
      </c>
      <c r="C5438" s="2" t="s">
        <v>18424</v>
      </c>
    </row>
    <row r="5439" spans="1:3">
      <c r="A5439" s="2" t="s">
        <v>9978</v>
      </c>
      <c r="B5439" s="2" t="s">
        <v>9979</v>
      </c>
      <c r="C5439" s="2" t="s">
        <v>18425</v>
      </c>
    </row>
    <row r="5440" spans="1:3">
      <c r="A5440" s="2" t="s">
        <v>9980</v>
      </c>
      <c r="B5440" s="2" t="s">
        <v>9981</v>
      </c>
      <c r="C5440" s="2" t="s">
        <v>18426</v>
      </c>
    </row>
    <row r="5441" spans="1:3">
      <c r="A5441" s="2" t="s">
        <v>9982</v>
      </c>
      <c r="B5441" s="2" t="s">
        <v>9983</v>
      </c>
      <c r="C5441" s="2" t="s">
        <v>18427</v>
      </c>
    </row>
    <row r="5442" spans="1:3">
      <c r="A5442" s="2" t="s">
        <v>9984</v>
      </c>
      <c r="B5442" s="2" t="s">
        <v>9985</v>
      </c>
      <c r="C5442" s="2" t="s">
        <v>18428</v>
      </c>
    </row>
    <row r="5443" spans="1:3">
      <c r="A5443" s="2" t="s">
        <v>9986</v>
      </c>
      <c r="B5443" s="2" t="s">
        <v>9987</v>
      </c>
      <c r="C5443" s="2" t="s">
        <v>18429</v>
      </c>
    </row>
    <row r="5444" spans="1:3">
      <c r="A5444" s="2" t="s">
        <v>9988</v>
      </c>
      <c r="B5444" s="2" t="s">
        <v>9989</v>
      </c>
      <c r="C5444" s="2" t="s">
        <v>18430</v>
      </c>
    </row>
    <row r="5445" spans="1:3">
      <c r="A5445" s="2" t="s">
        <v>9990</v>
      </c>
      <c r="B5445" s="2" t="s">
        <v>9991</v>
      </c>
      <c r="C5445" s="2" t="s">
        <v>18431</v>
      </c>
    </row>
    <row r="5446" spans="1:3">
      <c r="A5446" s="2" t="s">
        <v>9992</v>
      </c>
      <c r="B5446" s="2" t="s">
        <v>9993</v>
      </c>
      <c r="C5446" s="2" t="s">
        <v>18432</v>
      </c>
    </row>
    <row r="5447" spans="1:3">
      <c r="A5447" s="2" t="s">
        <v>9994</v>
      </c>
      <c r="B5447" s="2" t="s">
        <v>9995</v>
      </c>
      <c r="C5447" s="2" t="s">
        <v>18433</v>
      </c>
    </row>
    <row r="5448" spans="1:3">
      <c r="A5448" s="2" t="s">
        <v>9996</v>
      </c>
      <c r="B5448" s="2" t="s">
        <v>9997</v>
      </c>
      <c r="C5448" s="2" t="s">
        <v>18434</v>
      </c>
    </row>
    <row r="5449" spans="1:3">
      <c r="A5449" s="2" t="s">
        <v>9998</v>
      </c>
      <c r="B5449" s="2" t="s">
        <v>9999</v>
      </c>
      <c r="C5449" s="2" t="s">
        <v>18435</v>
      </c>
    </row>
    <row r="5450" spans="1:3">
      <c r="A5450" s="2" t="s">
        <v>10000</v>
      </c>
      <c r="B5450" s="2" t="s">
        <v>10001</v>
      </c>
      <c r="C5450" s="2" t="s">
        <v>18436</v>
      </c>
    </row>
    <row r="5451" spans="1:3">
      <c r="A5451" s="2" t="s">
        <v>10002</v>
      </c>
      <c r="B5451" s="2" t="s">
        <v>10003</v>
      </c>
      <c r="C5451" s="2" t="s">
        <v>18437</v>
      </c>
    </row>
    <row r="5452" spans="1:3">
      <c r="A5452" s="2" t="s">
        <v>10004</v>
      </c>
      <c r="B5452" s="2" t="s">
        <v>10005</v>
      </c>
      <c r="C5452" s="2" t="s">
        <v>18438</v>
      </c>
    </row>
    <row r="5453" spans="1:3">
      <c r="A5453" s="2" t="s">
        <v>10006</v>
      </c>
      <c r="B5453" s="2" t="s">
        <v>10007</v>
      </c>
      <c r="C5453" s="2" t="s">
        <v>18439</v>
      </c>
    </row>
    <row r="5454" spans="1:3">
      <c r="A5454" s="2" t="s">
        <v>10008</v>
      </c>
      <c r="B5454" s="2" t="s">
        <v>10009</v>
      </c>
      <c r="C5454" s="2" t="s">
        <v>18440</v>
      </c>
    </row>
    <row r="5455" spans="1:3">
      <c r="A5455" s="2" t="s">
        <v>10010</v>
      </c>
      <c r="B5455" s="2" t="s">
        <v>10011</v>
      </c>
      <c r="C5455" s="2" t="s">
        <v>18441</v>
      </c>
    </row>
    <row r="5456" spans="1:3">
      <c r="A5456" s="2" t="s">
        <v>10012</v>
      </c>
      <c r="B5456" s="2" t="s">
        <v>10013</v>
      </c>
      <c r="C5456" s="2" t="s">
        <v>18442</v>
      </c>
    </row>
    <row r="5457" spans="1:3">
      <c r="A5457" s="2" t="s">
        <v>10014</v>
      </c>
      <c r="B5457" s="2" t="s">
        <v>10015</v>
      </c>
      <c r="C5457" s="2" t="s">
        <v>18443</v>
      </c>
    </row>
    <row r="5458" spans="1:3">
      <c r="A5458" s="2" t="s">
        <v>10016</v>
      </c>
      <c r="B5458" s="2" t="s">
        <v>10017</v>
      </c>
      <c r="C5458" s="2" t="s">
        <v>18444</v>
      </c>
    </row>
    <row r="5459" spans="1:3">
      <c r="A5459" s="2" t="s">
        <v>10018</v>
      </c>
      <c r="B5459" s="2" t="s">
        <v>10019</v>
      </c>
      <c r="C5459" s="2" t="s">
        <v>18445</v>
      </c>
    </row>
    <row r="5460" spans="1:3">
      <c r="A5460" s="2" t="s">
        <v>10020</v>
      </c>
      <c r="B5460" s="2" t="s">
        <v>10021</v>
      </c>
      <c r="C5460" s="2" t="s">
        <v>18446</v>
      </c>
    </row>
    <row r="5461" spans="1:3">
      <c r="A5461" s="2" t="s">
        <v>10022</v>
      </c>
      <c r="B5461" s="2" t="s">
        <v>10023</v>
      </c>
      <c r="C5461" s="2" t="s">
        <v>18447</v>
      </c>
    </row>
    <row r="5462" spans="1:3">
      <c r="A5462" s="2" t="s">
        <v>10024</v>
      </c>
      <c r="B5462" s="2" t="s">
        <v>10025</v>
      </c>
      <c r="C5462" s="2" t="s">
        <v>18448</v>
      </c>
    </row>
    <row r="5463" spans="1:3">
      <c r="A5463" s="2" t="s">
        <v>10026</v>
      </c>
      <c r="B5463" s="2" t="s">
        <v>10027</v>
      </c>
      <c r="C5463" s="2" t="s">
        <v>18449</v>
      </c>
    </row>
    <row r="5464" spans="1:3">
      <c r="A5464" s="2" t="s">
        <v>10028</v>
      </c>
      <c r="B5464" s="2" t="s">
        <v>10029</v>
      </c>
      <c r="C5464" s="2" t="s">
        <v>18450</v>
      </c>
    </row>
    <row r="5465" spans="1:3">
      <c r="A5465" s="2" t="s">
        <v>10030</v>
      </c>
      <c r="B5465" s="2" t="s">
        <v>10031</v>
      </c>
      <c r="C5465" s="2" t="s">
        <v>18451</v>
      </c>
    </row>
    <row r="5466" spans="1:3">
      <c r="A5466" s="2" t="s">
        <v>10032</v>
      </c>
      <c r="B5466" s="2" t="s">
        <v>10033</v>
      </c>
      <c r="C5466" s="2" t="s">
        <v>18452</v>
      </c>
    </row>
    <row r="5467" spans="1:3">
      <c r="A5467" s="2" t="s">
        <v>10034</v>
      </c>
      <c r="B5467" s="2" t="s">
        <v>10035</v>
      </c>
      <c r="C5467" s="2" t="s">
        <v>18453</v>
      </c>
    </row>
    <row r="5468" spans="1:3">
      <c r="A5468" s="2" t="s">
        <v>10036</v>
      </c>
      <c r="B5468" s="2" t="s">
        <v>10037</v>
      </c>
      <c r="C5468" s="2" t="s">
        <v>18454</v>
      </c>
    </row>
    <row r="5469" spans="1:3">
      <c r="A5469" s="2" t="s">
        <v>10038</v>
      </c>
      <c r="B5469" s="2" t="s">
        <v>10039</v>
      </c>
      <c r="C5469" s="2" t="s">
        <v>18455</v>
      </c>
    </row>
    <row r="5470" spans="1:3">
      <c r="A5470" s="2" t="s">
        <v>10040</v>
      </c>
      <c r="B5470" s="2" t="s">
        <v>10041</v>
      </c>
      <c r="C5470" s="2" t="s">
        <v>18456</v>
      </c>
    </row>
    <row r="5471" spans="1:3">
      <c r="A5471" s="2" t="s">
        <v>10042</v>
      </c>
      <c r="B5471" s="2" t="s">
        <v>10043</v>
      </c>
      <c r="C5471" s="2" t="s">
        <v>18457</v>
      </c>
    </row>
    <row r="5472" spans="1:3">
      <c r="A5472" s="2" t="s">
        <v>10044</v>
      </c>
      <c r="B5472" s="2" t="s">
        <v>10045</v>
      </c>
      <c r="C5472" s="2" t="s">
        <v>18458</v>
      </c>
    </row>
    <row r="5473" spans="1:3">
      <c r="A5473" s="2" t="s">
        <v>10046</v>
      </c>
      <c r="B5473" s="2" t="s">
        <v>10047</v>
      </c>
      <c r="C5473" s="2" t="s">
        <v>18459</v>
      </c>
    </row>
    <row r="5474" spans="1:3">
      <c r="A5474" s="2" t="s">
        <v>10048</v>
      </c>
      <c r="B5474" s="2" t="s">
        <v>10049</v>
      </c>
      <c r="C5474" s="2" t="s">
        <v>18460</v>
      </c>
    </row>
    <row r="5475" spans="1:3">
      <c r="A5475" s="2" t="s">
        <v>10050</v>
      </c>
      <c r="B5475" s="2" t="s">
        <v>10051</v>
      </c>
      <c r="C5475" s="2" t="s">
        <v>18461</v>
      </c>
    </row>
    <row r="5476" spans="1:3">
      <c r="A5476" s="2" t="s">
        <v>10052</v>
      </c>
      <c r="B5476" s="2" t="s">
        <v>10053</v>
      </c>
      <c r="C5476" s="2" t="s">
        <v>18462</v>
      </c>
    </row>
    <row r="5477" spans="1:3">
      <c r="A5477" s="2" t="s">
        <v>10054</v>
      </c>
      <c r="B5477" s="2" t="s">
        <v>10055</v>
      </c>
      <c r="C5477" s="2" t="s">
        <v>18463</v>
      </c>
    </row>
    <row r="5478" spans="1:3">
      <c r="A5478" s="2" t="s">
        <v>10056</v>
      </c>
      <c r="B5478" s="2" t="s">
        <v>10057</v>
      </c>
      <c r="C5478" s="2" t="s">
        <v>18464</v>
      </c>
    </row>
    <row r="5479" spans="1:3">
      <c r="A5479" s="2" t="s">
        <v>10058</v>
      </c>
      <c r="B5479" s="2" t="s">
        <v>10059</v>
      </c>
      <c r="C5479" s="2" t="s">
        <v>18465</v>
      </c>
    </row>
    <row r="5480" spans="1:3">
      <c r="A5480" s="2" t="s">
        <v>10060</v>
      </c>
      <c r="B5480" s="2" t="s">
        <v>10061</v>
      </c>
      <c r="C5480" s="2" t="s">
        <v>18466</v>
      </c>
    </row>
    <row r="5481" spans="1:3">
      <c r="A5481" s="2" t="s">
        <v>10062</v>
      </c>
      <c r="B5481" s="2" t="s">
        <v>10063</v>
      </c>
      <c r="C5481" s="2" t="s">
        <v>18467</v>
      </c>
    </row>
    <row r="5482" spans="1:3">
      <c r="A5482" s="2" t="s">
        <v>10064</v>
      </c>
      <c r="B5482" s="2" t="s">
        <v>10065</v>
      </c>
      <c r="C5482" s="2" t="s">
        <v>18468</v>
      </c>
    </row>
    <row r="5483" spans="1:3">
      <c r="A5483" s="2" t="s">
        <v>10066</v>
      </c>
      <c r="B5483" s="2" t="s">
        <v>10067</v>
      </c>
      <c r="C5483" s="2" t="s">
        <v>18469</v>
      </c>
    </row>
    <row r="5484" spans="1:3">
      <c r="A5484" s="2" t="s">
        <v>10068</v>
      </c>
      <c r="B5484" s="2" t="s">
        <v>10069</v>
      </c>
      <c r="C5484" s="2" t="s">
        <v>18470</v>
      </c>
    </row>
    <row r="5485" spans="1:3">
      <c r="A5485" s="2" t="s">
        <v>10070</v>
      </c>
      <c r="B5485" s="2" t="s">
        <v>10071</v>
      </c>
      <c r="C5485" s="2" t="s">
        <v>18471</v>
      </c>
    </row>
    <row r="5486" spans="1:3">
      <c r="A5486" s="2" t="s">
        <v>10072</v>
      </c>
      <c r="B5486" s="2" t="s">
        <v>10073</v>
      </c>
      <c r="C5486" s="2" t="s">
        <v>18472</v>
      </c>
    </row>
    <row r="5487" spans="1:3">
      <c r="A5487" s="2" t="s">
        <v>10074</v>
      </c>
      <c r="B5487" s="2" t="s">
        <v>10075</v>
      </c>
      <c r="C5487" s="2" t="s">
        <v>18473</v>
      </c>
    </row>
    <row r="5488" spans="1:3">
      <c r="A5488" s="2" t="s">
        <v>10076</v>
      </c>
      <c r="B5488" s="2" t="s">
        <v>10077</v>
      </c>
      <c r="C5488" s="2" t="s">
        <v>18474</v>
      </c>
    </row>
    <row r="5489" spans="1:3">
      <c r="A5489" s="2" t="s">
        <v>10078</v>
      </c>
      <c r="B5489" s="2" t="s">
        <v>10079</v>
      </c>
      <c r="C5489" s="2" t="s">
        <v>18475</v>
      </c>
    </row>
    <row r="5490" spans="1:3">
      <c r="A5490" s="2" t="s">
        <v>10080</v>
      </c>
      <c r="B5490" s="2" t="s">
        <v>10081</v>
      </c>
      <c r="C5490" s="2" t="s">
        <v>18476</v>
      </c>
    </row>
    <row r="5491" spans="1:3">
      <c r="A5491" s="2" t="s">
        <v>10082</v>
      </c>
      <c r="B5491" s="2" t="s">
        <v>10083</v>
      </c>
      <c r="C5491" s="2" t="s">
        <v>18477</v>
      </c>
    </row>
    <row r="5492" spans="1:3">
      <c r="A5492" s="2" t="s">
        <v>10084</v>
      </c>
      <c r="B5492" s="2" t="s">
        <v>10085</v>
      </c>
      <c r="C5492" s="2" t="s">
        <v>18478</v>
      </c>
    </row>
    <row r="5493" spans="1:3">
      <c r="A5493" s="2" t="s">
        <v>10086</v>
      </c>
      <c r="B5493" s="2" t="s">
        <v>10087</v>
      </c>
      <c r="C5493" s="2" t="s">
        <v>18479</v>
      </c>
    </row>
    <row r="5494" spans="1:3">
      <c r="A5494" s="2" t="s">
        <v>10088</v>
      </c>
      <c r="B5494" s="2" t="s">
        <v>10089</v>
      </c>
      <c r="C5494" s="2" t="s">
        <v>18480</v>
      </c>
    </row>
    <row r="5495" spans="1:3">
      <c r="A5495" s="2" t="s">
        <v>10090</v>
      </c>
      <c r="B5495" s="2" t="s">
        <v>10091</v>
      </c>
      <c r="C5495" s="2" t="s">
        <v>18481</v>
      </c>
    </row>
    <row r="5496" spans="1:3">
      <c r="A5496" s="2" t="s">
        <v>10092</v>
      </c>
      <c r="B5496" s="2" t="s">
        <v>10093</v>
      </c>
      <c r="C5496" s="2" t="s">
        <v>18482</v>
      </c>
    </row>
    <row r="5497" spans="1:3">
      <c r="A5497" s="2" t="s">
        <v>10094</v>
      </c>
      <c r="B5497" s="2" t="s">
        <v>10095</v>
      </c>
      <c r="C5497" s="2" t="s">
        <v>18483</v>
      </c>
    </row>
    <row r="5498" spans="1:3">
      <c r="A5498" s="2" t="s">
        <v>10096</v>
      </c>
      <c r="B5498" s="2" t="s">
        <v>10097</v>
      </c>
      <c r="C5498" s="2" t="s">
        <v>18484</v>
      </c>
    </row>
    <row r="5499" spans="1:3">
      <c r="A5499" s="2" t="s">
        <v>10098</v>
      </c>
      <c r="B5499" s="2" t="s">
        <v>10099</v>
      </c>
      <c r="C5499" s="2" t="s">
        <v>18485</v>
      </c>
    </row>
    <row r="5500" spans="1:3">
      <c r="A5500" s="2" t="s">
        <v>10100</v>
      </c>
      <c r="B5500" s="2" t="s">
        <v>10101</v>
      </c>
      <c r="C5500" s="2" t="s">
        <v>18486</v>
      </c>
    </row>
    <row r="5501" spans="1:3">
      <c r="A5501" s="2" t="s">
        <v>10102</v>
      </c>
      <c r="B5501" s="2" t="s">
        <v>10103</v>
      </c>
      <c r="C5501" s="2" t="s">
        <v>18487</v>
      </c>
    </row>
    <row r="5502" spans="1:3">
      <c r="A5502" s="2" t="s">
        <v>10102</v>
      </c>
      <c r="B5502" s="2" t="s">
        <v>10103</v>
      </c>
      <c r="C5502" s="2" t="s">
        <v>18487</v>
      </c>
    </row>
    <row r="5503" spans="1:3">
      <c r="A5503" s="2" t="s">
        <v>10104</v>
      </c>
      <c r="B5503" s="2" t="s">
        <v>10105</v>
      </c>
      <c r="C5503" s="2" t="s">
        <v>18488</v>
      </c>
    </row>
    <row r="5504" spans="1:3">
      <c r="A5504" s="2" t="s">
        <v>10104</v>
      </c>
      <c r="B5504" s="2" t="s">
        <v>10106</v>
      </c>
      <c r="C5504" s="2" t="s">
        <v>18489</v>
      </c>
    </row>
    <row r="5505" spans="1:3">
      <c r="A5505" s="2" t="s">
        <v>10107</v>
      </c>
      <c r="B5505" s="2" t="s">
        <v>10108</v>
      </c>
      <c r="C5505" s="2" t="s">
        <v>18490</v>
      </c>
    </row>
    <row r="5506" spans="1:3">
      <c r="A5506" s="2" t="s">
        <v>10107</v>
      </c>
      <c r="B5506" s="2" t="s">
        <v>10109</v>
      </c>
      <c r="C5506" s="2" t="s">
        <v>18491</v>
      </c>
    </row>
    <row r="5507" spans="1:3">
      <c r="A5507" s="2" t="s">
        <v>10110</v>
      </c>
      <c r="B5507" s="2" t="s">
        <v>10111</v>
      </c>
      <c r="C5507" s="2" t="s">
        <v>18492</v>
      </c>
    </row>
    <row r="5508" spans="1:3">
      <c r="A5508" s="2" t="s">
        <v>10110</v>
      </c>
      <c r="B5508" s="2" t="s">
        <v>10112</v>
      </c>
      <c r="C5508" s="2" t="s">
        <v>18493</v>
      </c>
    </row>
    <row r="5509" spans="1:3">
      <c r="A5509" s="2" t="s">
        <v>10113</v>
      </c>
      <c r="B5509" s="2" t="s">
        <v>10114</v>
      </c>
      <c r="C5509" s="2" t="s">
        <v>18494</v>
      </c>
    </row>
    <row r="5510" spans="1:3">
      <c r="A5510" s="2" t="s">
        <v>10113</v>
      </c>
      <c r="B5510" s="2" t="s">
        <v>10115</v>
      </c>
      <c r="C5510" s="2" t="s">
        <v>18495</v>
      </c>
    </row>
    <row r="5511" spans="1:3">
      <c r="A5511" s="2" t="s">
        <v>10116</v>
      </c>
      <c r="B5511" s="2" t="s">
        <v>10117</v>
      </c>
      <c r="C5511" s="2" t="s">
        <v>18496</v>
      </c>
    </row>
    <row r="5512" spans="1:3">
      <c r="A5512" s="2" t="s">
        <v>10116</v>
      </c>
      <c r="B5512" s="2" t="s">
        <v>10117</v>
      </c>
      <c r="C5512" s="2" t="s">
        <v>18496</v>
      </c>
    </row>
    <row r="5513" spans="1:3">
      <c r="A5513" s="2" t="s">
        <v>10118</v>
      </c>
      <c r="B5513" s="2" t="s">
        <v>10119</v>
      </c>
      <c r="C5513" s="2" t="s">
        <v>18497</v>
      </c>
    </row>
    <row r="5514" spans="1:3">
      <c r="A5514" s="2" t="s">
        <v>10118</v>
      </c>
      <c r="B5514" s="2" t="s">
        <v>10119</v>
      </c>
      <c r="C5514" s="2" t="s">
        <v>18497</v>
      </c>
    </row>
    <row r="5515" spans="1:3">
      <c r="A5515" s="2" t="s">
        <v>10120</v>
      </c>
      <c r="B5515" s="2" t="s">
        <v>10121</v>
      </c>
      <c r="C5515" s="2" t="s">
        <v>18498</v>
      </c>
    </row>
    <row r="5516" spans="1:3">
      <c r="A5516" s="2" t="s">
        <v>10120</v>
      </c>
      <c r="B5516" s="2" t="s">
        <v>10122</v>
      </c>
      <c r="C5516" s="2" t="s">
        <v>18499</v>
      </c>
    </row>
    <row r="5517" spans="1:3">
      <c r="A5517" s="2" t="s">
        <v>10123</v>
      </c>
      <c r="B5517" s="2" t="s">
        <v>10124</v>
      </c>
      <c r="C5517" s="2" t="s">
        <v>18500</v>
      </c>
    </row>
    <row r="5518" spans="1:3">
      <c r="A5518" s="2" t="s">
        <v>10123</v>
      </c>
      <c r="B5518" s="2" t="s">
        <v>10125</v>
      </c>
      <c r="C5518" s="2" t="s">
        <v>18501</v>
      </c>
    </row>
    <row r="5519" spans="1:3">
      <c r="A5519" s="2" t="s">
        <v>10126</v>
      </c>
      <c r="B5519" s="2" t="s">
        <v>10127</v>
      </c>
      <c r="C5519" s="2" t="s">
        <v>18502</v>
      </c>
    </row>
    <row r="5520" spans="1:3">
      <c r="A5520" s="2" t="s">
        <v>10126</v>
      </c>
      <c r="B5520" s="2" t="s">
        <v>10127</v>
      </c>
      <c r="C5520" s="2" t="s">
        <v>18502</v>
      </c>
    </row>
    <row r="5521" spans="1:3">
      <c r="A5521" s="2" t="s">
        <v>10128</v>
      </c>
      <c r="B5521" s="2" t="s">
        <v>10129</v>
      </c>
      <c r="C5521" s="2" t="s">
        <v>18503</v>
      </c>
    </row>
    <row r="5522" spans="1:3">
      <c r="A5522" s="2" t="s">
        <v>10128</v>
      </c>
      <c r="B5522" s="2" t="s">
        <v>10130</v>
      </c>
      <c r="C5522" s="2" t="s">
        <v>18504</v>
      </c>
    </row>
    <row r="5523" spans="1:3">
      <c r="A5523" s="2" t="s">
        <v>10131</v>
      </c>
      <c r="B5523" s="2" t="s">
        <v>10132</v>
      </c>
      <c r="C5523" s="2" t="s">
        <v>18505</v>
      </c>
    </row>
    <row r="5524" spans="1:3">
      <c r="A5524" s="2" t="s">
        <v>10131</v>
      </c>
      <c r="B5524" s="2" t="s">
        <v>10133</v>
      </c>
      <c r="C5524" s="2" t="s">
        <v>18506</v>
      </c>
    </row>
    <row r="5525" spans="1:3">
      <c r="A5525" s="2" t="s">
        <v>10134</v>
      </c>
      <c r="B5525" s="2" t="s">
        <v>10135</v>
      </c>
      <c r="C5525" s="2" t="s">
        <v>18507</v>
      </c>
    </row>
    <row r="5526" spans="1:3">
      <c r="A5526" s="2" t="s">
        <v>10134</v>
      </c>
      <c r="B5526" s="2" t="s">
        <v>10136</v>
      </c>
      <c r="C5526" s="2" t="s">
        <v>18508</v>
      </c>
    </row>
    <row r="5527" spans="1:3">
      <c r="A5527" s="2" t="s">
        <v>10137</v>
      </c>
      <c r="B5527" s="2" t="s">
        <v>10138</v>
      </c>
      <c r="C5527" s="2" t="s">
        <v>18509</v>
      </c>
    </row>
    <row r="5528" spans="1:3">
      <c r="A5528" s="2" t="s">
        <v>10139</v>
      </c>
      <c r="B5528" s="2" t="s">
        <v>10140</v>
      </c>
      <c r="C5528" s="2" t="s">
        <v>18510</v>
      </c>
    </row>
    <row r="5529" spans="1:3">
      <c r="A5529" s="2" t="s">
        <v>10141</v>
      </c>
      <c r="B5529" s="2" t="s">
        <v>10142</v>
      </c>
      <c r="C5529" s="2" t="s">
        <v>18511</v>
      </c>
    </row>
    <row r="5530" spans="1:3">
      <c r="A5530" s="2" t="s">
        <v>10143</v>
      </c>
      <c r="B5530" s="2" t="s">
        <v>10144</v>
      </c>
      <c r="C5530" s="2" t="s">
        <v>18512</v>
      </c>
    </row>
    <row r="5531" spans="1:3">
      <c r="A5531" s="2" t="s">
        <v>10145</v>
      </c>
      <c r="B5531" s="2" t="s">
        <v>10146</v>
      </c>
      <c r="C5531" s="2" t="s">
        <v>18513</v>
      </c>
    </row>
    <row r="5532" spans="1:3">
      <c r="A5532" s="2" t="s">
        <v>10147</v>
      </c>
      <c r="B5532" s="2" t="s">
        <v>10148</v>
      </c>
      <c r="C5532" s="2" t="s">
        <v>18514</v>
      </c>
    </row>
    <row r="5533" spans="1:3">
      <c r="A5533" s="2" t="s">
        <v>10149</v>
      </c>
      <c r="B5533" s="2" t="s">
        <v>10150</v>
      </c>
      <c r="C5533" s="2" t="s">
        <v>18515</v>
      </c>
    </row>
    <row r="5534" spans="1:3">
      <c r="A5534" s="2" t="s">
        <v>10151</v>
      </c>
      <c r="B5534" s="2" t="s">
        <v>10152</v>
      </c>
      <c r="C5534" s="2" t="s">
        <v>18516</v>
      </c>
    </row>
    <row r="5535" spans="1:3">
      <c r="A5535" s="2" t="s">
        <v>10153</v>
      </c>
      <c r="B5535" s="2" t="s">
        <v>10154</v>
      </c>
      <c r="C5535" s="2" t="s">
        <v>18517</v>
      </c>
    </row>
    <row r="5536" spans="1:3">
      <c r="A5536" s="2" t="s">
        <v>10155</v>
      </c>
      <c r="B5536" s="2" t="s">
        <v>10156</v>
      </c>
      <c r="C5536" s="2" t="s">
        <v>18518</v>
      </c>
    </row>
    <row r="5537" spans="1:3">
      <c r="A5537" s="2" t="s">
        <v>10157</v>
      </c>
      <c r="B5537" s="2" t="s">
        <v>10158</v>
      </c>
      <c r="C5537" s="2" t="s">
        <v>18519</v>
      </c>
    </row>
    <row r="5538" spans="1:3">
      <c r="A5538" s="2" t="s">
        <v>10159</v>
      </c>
      <c r="B5538" s="2" t="s">
        <v>10160</v>
      </c>
      <c r="C5538" s="2" t="s">
        <v>18520</v>
      </c>
    </row>
    <row r="5539" spans="1:3">
      <c r="A5539" s="2" t="s">
        <v>10161</v>
      </c>
      <c r="B5539" s="2" t="s">
        <v>10162</v>
      </c>
      <c r="C5539" s="2" t="s">
        <v>18521</v>
      </c>
    </row>
    <row r="5540" spans="1:3">
      <c r="A5540" s="2" t="s">
        <v>10163</v>
      </c>
      <c r="B5540" s="2" t="s">
        <v>10164</v>
      </c>
      <c r="C5540" s="2" t="s">
        <v>18522</v>
      </c>
    </row>
    <row r="5541" spans="1:3">
      <c r="A5541" s="2" t="s">
        <v>10165</v>
      </c>
      <c r="B5541" s="2" t="s">
        <v>10166</v>
      </c>
      <c r="C5541" s="2" t="s">
        <v>18523</v>
      </c>
    </row>
    <row r="5542" spans="1:3">
      <c r="A5542" s="2" t="s">
        <v>10167</v>
      </c>
      <c r="B5542" s="2" t="s">
        <v>10168</v>
      </c>
      <c r="C5542" s="2" t="s">
        <v>18524</v>
      </c>
    </row>
    <row r="5543" spans="1:3">
      <c r="A5543" s="2" t="s">
        <v>10169</v>
      </c>
      <c r="B5543" s="2" t="s">
        <v>10170</v>
      </c>
      <c r="C5543" s="2" t="s">
        <v>18525</v>
      </c>
    </row>
    <row r="5544" spans="1:3">
      <c r="A5544" s="2" t="s">
        <v>10171</v>
      </c>
      <c r="B5544" s="2" t="s">
        <v>10172</v>
      </c>
      <c r="C5544" s="2" t="s">
        <v>18526</v>
      </c>
    </row>
    <row r="5545" spans="1:3">
      <c r="A5545" s="2" t="s">
        <v>10173</v>
      </c>
      <c r="B5545" s="2" t="s">
        <v>10174</v>
      </c>
      <c r="C5545" s="2" t="s">
        <v>18527</v>
      </c>
    </row>
    <row r="5546" spans="1:3">
      <c r="A5546" s="2" t="s">
        <v>10175</v>
      </c>
      <c r="B5546" s="2" t="s">
        <v>10176</v>
      </c>
      <c r="C5546" s="2" t="s">
        <v>18528</v>
      </c>
    </row>
    <row r="5547" spans="1:3">
      <c r="A5547" s="2" t="s">
        <v>10177</v>
      </c>
      <c r="B5547" s="2" t="s">
        <v>10178</v>
      </c>
      <c r="C5547" s="2" t="s">
        <v>18529</v>
      </c>
    </row>
    <row r="5548" spans="1:3">
      <c r="A5548" s="2" t="s">
        <v>10179</v>
      </c>
      <c r="B5548" s="2" t="s">
        <v>10180</v>
      </c>
      <c r="C5548" s="2" t="s">
        <v>18530</v>
      </c>
    </row>
    <row r="5549" spans="1:3">
      <c r="A5549" s="2" t="s">
        <v>10181</v>
      </c>
      <c r="B5549" s="2" t="s">
        <v>10182</v>
      </c>
      <c r="C5549" s="2" t="s">
        <v>18531</v>
      </c>
    </row>
    <row r="5550" spans="1:3">
      <c r="A5550" s="2" t="s">
        <v>10183</v>
      </c>
      <c r="B5550" s="2" t="s">
        <v>10184</v>
      </c>
      <c r="C5550" s="2" t="s">
        <v>18532</v>
      </c>
    </row>
    <row r="5551" spans="1:3">
      <c r="A5551" s="2" t="s">
        <v>10185</v>
      </c>
      <c r="B5551" s="2" t="s">
        <v>10186</v>
      </c>
      <c r="C5551" s="2" t="s">
        <v>18533</v>
      </c>
    </row>
    <row r="5552" spans="1:3">
      <c r="A5552" s="2" t="s">
        <v>10187</v>
      </c>
      <c r="B5552" s="2" t="s">
        <v>10188</v>
      </c>
      <c r="C5552" s="2" t="s">
        <v>18534</v>
      </c>
    </row>
    <row r="5553" spans="1:3">
      <c r="A5553" s="2" t="s">
        <v>10189</v>
      </c>
      <c r="B5553" s="2" t="s">
        <v>10190</v>
      </c>
      <c r="C5553" s="2" t="s">
        <v>18535</v>
      </c>
    </row>
    <row r="5554" spans="1:3">
      <c r="A5554" s="2" t="s">
        <v>10191</v>
      </c>
      <c r="B5554" s="2" t="s">
        <v>10192</v>
      </c>
      <c r="C5554" s="2" t="s">
        <v>18536</v>
      </c>
    </row>
    <row r="5555" spans="1:3">
      <c r="A5555" s="2" t="s">
        <v>10193</v>
      </c>
      <c r="B5555" s="2" t="s">
        <v>10194</v>
      </c>
      <c r="C5555" s="2" t="s">
        <v>18537</v>
      </c>
    </row>
    <row r="5556" spans="1:3">
      <c r="A5556" s="2" t="s">
        <v>10195</v>
      </c>
      <c r="B5556" s="2" t="s">
        <v>10196</v>
      </c>
      <c r="C5556" s="2" t="s">
        <v>18538</v>
      </c>
    </row>
    <row r="5557" spans="1:3">
      <c r="A5557" s="2" t="s">
        <v>10197</v>
      </c>
      <c r="B5557" s="2" t="s">
        <v>10198</v>
      </c>
      <c r="C5557" s="2" t="s">
        <v>18539</v>
      </c>
    </row>
    <row r="5558" spans="1:3">
      <c r="A5558" s="2" t="s">
        <v>10197</v>
      </c>
      <c r="B5558" s="2" t="s">
        <v>10198</v>
      </c>
      <c r="C5558" s="2" t="s">
        <v>18539</v>
      </c>
    </row>
    <row r="5559" spans="1:3">
      <c r="A5559" s="2" t="s">
        <v>10199</v>
      </c>
      <c r="B5559" s="2" t="s">
        <v>10200</v>
      </c>
      <c r="C5559" s="2" t="s">
        <v>18540</v>
      </c>
    </row>
    <row r="5560" spans="1:3">
      <c r="A5560" s="2" t="s">
        <v>10199</v>
      </c>
      <c r="B5560" s="2" t="s">
        <v>10200</v>
      </c>
      <c r="C5560" s="2" t="s">
        <v>18540</v>
      </c>
    </row>
    <row r="5561" spans="1:3">
      <c r="A5561" s="2" t="s">
        <v>10201</v>
      </c>
      <c r="B5561" s="2" t="s">
        <v>10202</v>
      </c>
      <c r="C5561" s="2" t="s">
        <v>18541</v>
      </c>
    </row>
    <row r="5562" spans="1:3">
      <c r="A5562" s="2" t="s">
        <v>10201</v>
      </c>
      <c r="B5562" s="2" t="s">
        <v>10202</v>
      </c>
      <c r="C5562" s="2" t="s">
        <v>18541</v>
      </c>
    </row>
    <row r="5563" spans="1:3">
      <c r="A5563" s="2" t="s">
        <v>10203</v>
      </c>
      <c r="B5563" s="2" t="s">
        <v>10204</v>
      </c>
      <c r="C5563" s="2" t="s">
        <v>18542</v>
      </c>
    </row>
    <row r="5564" spans="1:3">
      <c r="A5564" s="2" t="s">
        <v>10203</v>
      </c>
      <c r="B5564" s="2" t="s">
        <v>10204</v>
      </c>
      <c r="C5564" s="2" t="s">
        <v>18542</v>
      </c>
    </row>
    <row r="5565" spans="1:3">
      <c r="A5565" s="2" t="s">
        <v>10205</v>
      </c>
      <c r="B5565" s="2" t="s">
        <v>10206</v>
      </c>
      <c r="C5565" s="2" t="s">
        <v>18543</v>
      </c>
    </row>
    <row r="5566" spans="1:3">
      <c r="A5566" s="2" t="s">
        <v>10205</v>
      </c>
      <c r="B5566" s="2" t="s">
        <v>10206</v>
      </c>
      <c r="C5566" s="2" t="s">
        <v>18543</v>
      </c>
    </row>
    <row r="5567" spans="1:3">
      <c r="A5567" s="2" t="s">
        <v>10207</v>
      </c>
      <c r="B5567" s="2" t="s">
        <v>10208</v>
      </c>
      <c r="C5567" s="2" t="s">
        <v>18544</v>
      </c>
    </row>
    <row r="5568" spans="1:3">
      <c r="A5568" s="2" t="s">
        <v>10209</v>
      </c>
      <c r="B5568" s="2" t="s">
        <v>10210</v>
      </c>
      <c r="C5568" s="2" t="s">
        <v>18545</v>
      </c>
    </row>
    <row r="5569" spans="1:3">
      <c r="A5569" s="2" t="s">
        <v>10211</v>
      </c>
      <c r="B5569" s="2" t="s">
        <v>10212</v>
      </c>
      <c r="C5569" s="2" t="s">
        <v>18546</v>
      </c>
    </row>
    <row r="5570" spans="1:3">
      <c r="A5570" s="2" t="s">
        <v>10213</v>
      </c>
      <c r="B5570" s="2" t="s">
        <v>10214</v>
      </c>
      <c r="C5570" s="2" t="s">
        <v>18547</v>
      </c>
    </row>
    <row r="5571" spans="1:3">
      <c r="A5571" s="2" t="s">
        <v>10215</v>
      </c>
      <c r="B5571" s="2" t="s">
        <v>10216</v>
      </c>
      <c r="C5571" s="2" t="s">
        <v>18548</v>
      </c>
    </row>
    <row r="5572" spans="1:3">
      <c r="A5572" s="2" t="s">
        <v>10217</v>
      </c>
      <c r="B5572" s="2" t="s">
        <v>10218</v>
      </c>
      <c r="C5572" s="2" t="s">
        <v>18549</v>
      </c>
    </row>
    <row r="5573" spans="1:3">
      <c r="A5573" s="2" t="s">
        <v>10219</v>
      </c>
      <c r="B5573" s="2" t="s">
        <v>10220</v>
      </c>
      <c r="C5573" s="2" t="s">
        <v>18550</v>
      </c>
    </row>
    <row r="5574" spans="1:3">
      <c r="A5574" s="2" t="s">
        <v>10221</v>
      </c>
      <c r="B5574" s="2" t="s">
        <v>10222</v>
      </c>
      <c r="C5574" s="2" t="s">
        <v>18551</v>
      </c>
    </row>
    <row r="5575" spans="1:3">
      <c r="A5575" s="2" t="s">
        <v>10223</v>
      </c>
      <c r="B5575" s="2" t="s">
        <v>10224</v>
      </c>
      <c r="C5575" s="2" t="s">
        <v>18552</v>
      </c>
    </row>
    <row r="5576" spans="1:3">
      <c r="A5576" s="2" t="s">
        <v>10225</v>
      </c>
      <c r="B5576" s="2" t="s">
        <v>10226</v>
      </c>
      <c r="C5576" s="2" t="s">
        <v>18553</v>
      </c>
    </row>
    <row r="5577" spans="1:3">
      <c r="A5577" s="2" t="s">
        <v>10227</v>
      </c>
      <c r="B5577" s="2" t="s">
        <v>10228</v>
      </c>
      <c r="C5577" s="2" t="s">
        <v>18554</v>
      </c>
    </row>
    <row r="5578" spans="1:3">
      <c r="A5578" s="2" t="s">
        <v>10229</v>
      </c>
      <c r="B5578" s="2" t="s">
        <v>10230</v>
      </c>
      <c r="C5578" s="2" t="s">
        <v>18555</v>
      </c>
    </row>
    <row r="5579" spans="1:3">
      <c r="A5579" s="2" t="s">
        <v>10231</v>
      </c>
      <c r="B5579" s="2" t="s">
        <v>10232</v>
      </c>
      <c r="C5579" s="2" t="s">
        <v>18556</v>
      </c>
    </row>
    <row r="5580" spans="1:3">
      <c r="A5580" s="2" t="s">
        <v>10233</v>
      </c>
      <c r="B5580" s="2" t="s">
        <v>10234</v>
      </c>
      <c r="C5580" s="2" t="s">
        <v>18557</v>
      </c>
    </row>
    <row r="5581" spans="1:3">
      <c r="A5581" s="2" t="s">
        <v>10235</v>
      </c>
      <c r="B5581" s="2" t="s">
        <v>10236</v>
      </c>
      <c r="C5581" s="2" t="s">
        <v>18558</v>
      </c>
    </row>
    <row r="5582" spans="1:3">
      <c r="A5582" s="2" t="s">
        <v>10237</v>
      </c>
      <c r="B5582" s="2" t="s">
        <v>10238</v>
      </c>
      <c r="C5582" s="2" t="s">
        <v>18559</v>
      </c>
    </row>
    <row r="5583" spans="1:3">
      <c r="A5583" s="2" t="s">
        <v>10239</v>
      </c>
      <c r="B5583" s="2" t="s">
        <v>10240</v>
      </c>
      <c r="C5583" s="2" t="s">
        <v>18560</v>
      </c>
    </row>
    <row r="5584" spans="1:3">
      <c r="A5584" s="2" t="s">
        <v>10241</v>
      </c>
      <c r="B5584" s="2" t="s">
        <v>10242</v>
      </c>
      <c r="C5584" s="2" t="s">
        <v>18561</v>
      </c>
    </row>
    <row r="5585" spans="1:3">
      <c r="A5585" s="2" t="s">
        <v>10243</v>
      </c>
      <c r="B5585" s="2" t="s">
        <v>10244</v>
      </c>
      <c r="C5585" s="2" t="s">
        <v>18562</v>
      </c>
    </row>
    <row r="5586" spans="1:3">
      <c r="A5586" s="2" t="s">
        <v>10245</v>
      </c>
      <c r="B5586" s="2" t="s">
        <v>10246</v>
      </c>
      <c r="C5586" s="2" t="s">
        <v>18563</v>
      </c>
    </row>
    <row r="5587" spans="1:3">
      <c r="A5587" s="2" t="s">
        <v>10247</v>
      </c>
      <c r="B5587" s="2" t="s">
        <v>10248</v>
      </c>
      <c r="C5587" s="2" t="s">
        <v>18564</v>
      </c>
    </row>
    <row r="5588" spans="1:3">
      <c r="A5588" s="2" t="s">
        <v>10249</v>
      </c>
      <c r="B5588" s="2" t="s">
        <v>10250</v>
      </c>
      <c r="C5588" s="2" t="s">
        <v>18565</v>
      </c>
    </row>
    <row r="5589" spans="1:3">
      <c r="A5589" s="2" t="s">
        <v>10251</v>
      </c>
      <c r="B5589" s="2" t="s">
        <v>10252</v>
      </c>
      <c r="C5589" s="2" t="s">
        <v>18566</v>
      </c>
    </row>
    <row r="5590" spans="1:3">
      <c r="A5590" s="2" t="s">
        <v>10253</v>
      </c>
      <c r="B5590" s="2" t="s">
        <v>10254</v>
      </c>
      <c r="C5590" s="2" t="s">
        <v>18567</v>
      </c>
    </row>
    <row r="5591" spans="1:3">
      <c r="A5591" s="2" t="s">
        <v>10255</v>
      </c>
      <c r="B5591" s="2" t="s">
        <v>10256</v>
      </c>
      <c r="C5591" s="2" t="s">
        <v>18568</v>
      </c>
    </row>
    <row r="5592" spans="1:3">
      <c r="A5592" s="2" t="s">
        <v>10257</v>
      </c>
      <c r="B5592" s="2" t="s">
        <v>10258</v>
      </c>
      <c r="C5592" s="2" t="s">
        <v>18569</v>
      </c>
    </row>
    <row r="5593" spans="1:3">
      <c r="A5593" s="2" t="s">
        <v>10259</v>
      </c>
      <c r="B5593" s="2" t="s">
        <v>10260</v>
      </c>
      <c r="C5593" s="2" t="s">
        <v>18570</v>
      </c>
    </row>
    <row r="5594" spans="1:3">
      <c r="A5594" s="2" t="s">
        <v>10261</v>
      </c>
      <c r="B5594" s="2" t="s">
        <v>10262</v>
      </c>
      <c r="C5594" s="2" t="s">
        <v>18571</v>
      </c>
    </row>
    <row r="5595" spans="1:3">
      <c r="A5595" s="2" t="s">
        <v>10263</v>
      </c>
      <c r="B5595" s="2" t="s">
        <v>10264</v>
      </c>
      <c r="C5595" s="2" t="s">
        <v>18572</v>
      </c>
    </row>
    <row r="5596" spans="1:3">
      <c r="A5596" s="2" t="s">
        <v>10265</v>
      </c>
      <c r="B5596" s="2" t="s">
        <v>10266</v>
      </c>
      <c r="C5596" s="2" t="s">
        <v>18573</v>
      </c>
    </row>
    <row r="5597" spans="1:3">
      <c r="A5597" s="2" t="s">
        <v>10267</v>
      </c>
      <c r="B5597" s="2" t="s">
        <v>10268</v>
      </c>
      <c r="C5597" s="2" t="s">
        <v>18574</v>
      </c>
    </row>
    <row r="5598" spans="1:3">
      <c r="A5598" s="2" t="s">
        <v>10269</v>
      </c>
      <c r="B5598" s="2" t="s">
        <v>10270</v>
      </c>
      <c r="C5598" s="2" t="s">
        <v>18575</v>
      </c>
    </row>
    <row r="5599" spans="1:3">
      <c r="A5599" s="2" t="s">
        <v>10271</v>
      </c>
      <c r="B5599" s="2" t="s">
        <v>10272</v>
      </c>
      <c r="C5599" s="2" t="s">
        <v>18576</v>
      </c>
    </row>
    <row r="5600" spans="1:3">
      <c r="A5600" s="2" t="s">
        <v>10273</v>
      </c>
      <c r="B5600" s="2" t="s">
        <v>10274</v>
      </c>
      <c r="C5600" s="2" t="s">
        <v>18577</v>
      </c>
    </row>
    <row r="5601" spans="1:3">
      <c r="A5601" s="2" t="s">
        <v>10275</v>
      </c>
      <c r="B5601" s="2" t="s">
        <v>10276</v>
      </c>
      <c r="C5601" s="2" t="s">
        <v>18578</v>
      </c>
    </row>
    <row r="5602" spans="1:3">
      <c r="A5602" s="2" t="s">
        <v>10277</v>
      </c>
      <c r="B5602" s="2" t="s">
        <v>10278</v>
      </c>
      <c r="C5602" s="2" t="s">
        <v>18579</v>
      </c>
    </row>
    <row r="5603" spans="1:3">
      <c r="A5603" s="2" t="s">
        <v>10279</v>
      </c>
      <c r="B5603" s="2" t="s">
        <v>10280</v>
      </c>
      <c r="C5603" s="2" t="s">
        <v>18580</v>
      </c>
    </row>
    <row r="5604" spans="1:3">
      <c r="A5604" s="2" t="s">
        <v>10281</v>
      </c>
      <c r="B5604" s="2" t="s">
        <v>10282</v>
      </c>
      <c r="C5604" s="2" t="s">
        <v>18581</v>
      </c>
    </row>
    <row r="5605" spans="1:3">
      <c r="A5605" s="2" t="s">
        <v>10283</v>
      </c>
      <c r="B5605" s="2" t="s">
        <v>10284</v>
      </c>
      <c r="C5605" s="2" t="s">
        <v>18582</v>
      </c>
    </row>
    <row r="5606" spans="1:3">
      <c r="A5606" s="2" t="s">
        <v>10285</v>
      </c>
      <c r="B5606" s="2" t="s">
        <v>10286</v>
      </c>
      <c r="C5606" s="2" t="s">
        <v>18583</v>
      </c>
    </row>
    <row r="5607" spans="1:3">
      <c r="A5607" s="2" t="s">
        <v>10287</v>
      </c>
      <c r="B5607" s="2" t="s">
        <v>10288</v>
      </c>
      <c r="C5607" s="2" t="s">
        <v>18584</v>
      </c>
    </row>
    <row r="5608" spans="1:3">
      <c r="A5608" s="2" t="s">
        <v>10289</v>
      </c>
      <c r="B5608" s="2" t="s">
        <v>10290</v>
      </c>
      <c r="C5608" s="2" t="s">
        <v>18585</v>
      </c>
    </row>
    <row r="5609" spans="1:3">
      <c r="A5609" s="2" t="s">
        <v>10291</v>
      </c>
      <c r="B5609" s="2" t="s">
        <v>10292</v>
      </c>
      <c r="C5609" s="2" t="s">
        <v>18586</v>
      </c>
    </row>
    <row r="5610" spans="1:3">
      <c r="A5610" s="2" t="s">
        <v>10293</v>
      </c>
      <c r="B5610" s="2" t="s">
        <v>10294</v>
      </c>
      <c r="C5610" s="2" t="s">
        <v>18587</v>
      </c>
    </row>
    <row r="5611" spans="1:3">
      <c r="A5611" s="2" t="s">
        <v>10295</v>
      </c>
      <c r="B5611" s="2" t="s">
        <v>10296</v>
      </c>
      <c r="C5611" s="2" t="s">
        <v>18588</v>
      </c>
    </row>
    <row r="5612" spans="1:3">
      <c r="A5612" s="2" t="s">
        <v>10297</v>
      </c>
      <c r="B5612" s="2" t="s">
        <v>10298</v>
      </c>
      <c r="C5612" s="2" t="s">
        <v>18589</v>
      </c>
    </row>
    <row r="5613" spans="1:3">
      <c r="A5613" s="2" t="s">
        <v>10299</v>
      </c>
      <c r="B5613" s="2" t="s">
        <v>10300</v>
      </c>
      <c r="C5613" s="2" t="s">
        <v>18590</v>
      </c>
    </row>
    <row r="5614" spans="1:3">
      <c r="A5614" s="2" t="s">
        <v>10301</v>
      </c>
      <c r="B5614" s="2" t="s">
        <v>10302</v>
      </c>
      <c r="C5614" s="2" t="s">
        <v>18591</v>
      </c>
    </row>
    <row r="5615" spans="1:3">
      <c r="A5615" s="2" t="s">
        <v>10303</v>
      </c>
      <c r="B5615" s="2" t="s">
        <v>10304</v>
      </c>
      <c r="C5615" s="2" t="s">
        <v>18592</v>
      </c>
    </row>
    <row r="5616" spans="1:3">
      <c r="A5616" s="2" t="s">
        <v>10305</v>
      </c>
      <c r="B5616" s="2" t="s">
        <v>10306</v>
      </c>
      <c r="C5616" s="2" t="s">
        <v>18593</v>
      </c>
    </row>
    <row r="5617" spans="1:3">
      <c r="A5617" s="2" t="s">
        <v>10307</v>
      </c>
      <c r="B5617" s="2" t="s">
        <v>10308</v>
      </c>
      <c r="C5617" s="2" t="s">
        <v>18594</v>
      </c>
    </row>
    <row r="5618" spans="1:3">
      <c r="A5618" s="2" t="s">
        <v>10309</v>
      </c>
      <c r="B5618" s="2" t="s">
        <v>10310</v>
      </c>
      <c r="C5618" s="2" t="s">
        <v>18595</v>
      </c>
    </row>
    <row r="5619" spans="1:3">
      <c r="A5619" s="2" t="s">
        <v>10311</v>
      </c>
      <c r="B5619" s="2" t="s">
        <v>10312</v>
      </c>
      <c r="C5619" s="2" t="s">
        <v>18596</v>
      </c>
    </row>
    <row r="5620" spans="1:3">
      <c r="A5620" s="2" t="s">
        <v>10313</v>
      </c>
      <c r="B5620" s="2" t="s">
        <v>10314</v>
      </c>
      <c r="C5620" s="2" t="s">
        <v>18597</v>
      </c>
    </row>
    <row r="5621" spans="1:3">
      <c r="A5621" s="2" t="s">
        <v>10315</v>
      </c>
      <c r="B5621" s="2" t="s">
        <v>10316</v>
      </c>
      <c r="C5621" s="2" t="s">
        <v>18598</v>
      </c>
    </row>
    <row r="5622" spans="1:3">
      <c r="A5622" s="2" t="s">
        <v>10317</v>
      </c>
      <c r="B5622" s="2" t="s">
        <v>10318</v>
      </c>
      <c r="C5622" s="2" t="s">
        <v>18599</v>
      </c>
    </row>
    <row r="5623" spans="1:3">
      <c r="A5623" s="2" t="s">
        <v>10319</v>
      </c>
      <c r="B5623" s="2" t="s">
        <v>10320</v>
      </c>
      <c r="C5623" s="2" t="s">
        <v>18600</v>
      </c>
    </row>
    <row r="5624" spans="1:3">
      <c r="A5624" s="2" t="s">
        <v>10321</v>
      </c>
      <c r="B5624" s="2" t="s">
        <v>10322</v>
      </c>
      <c r="C5624" s="2" t="s">
        <v>18601</v>
      </c>
    </row>
    <row r="5625" spans="1:3">
      <c r="A5625" s="2" t="s">
        <v>10323</v>
      </c>
      <c r="B5625" s="2" t="s">
        <v>10324</v>
      </c>
      <c r="C5625" s="2" t="s">
        <v>18602</v>
      </c>
    </row>
    <row r="5626" spans="1:3">
      <c r="A5626" s="2" t="s">
        <v>10325</v>
      </c>
      <c r="B5626" s="2" t="s">
        <v>10326</v>
      </c>
      <c r="C5626" s="2" t="s">
        <v>18603</v>
      </c>
    </row>
    <row r="5627" spans="1:3">
      <c r="A5627" s="2" t="s">
        <v>10327</v>
      </c>
      <c r="B5627" s="2" t="s">
        <v>10328</v>
      </c>
      <c r="C5627" s="2" t="s">
        <v>18604</v>
      </c>
    </row>
    <row r="5628" spans="1:3">
      <c r="A5628" s="2" t="s">
        <v>10329</v>
      </c>
      <c r="B5628" s="2" t="s">
        <v>10330</v>
      </c>
      <c r="C5628" s="2" t="s">
        <v>18605</v>
      </c>
    </row>
    <row r="5629" spans="1:3">
      <c r="A5629" s="2" t="s">
        <v>10331</v>
      </c>
      <c r="B5629" s="2" t="s">
        <v>10332</v>
      </c>
      <c r="C5629" s="2" t="s">
        <v>18606</v>
      </c>
    </row>
    <row r="5630" spans="1:3">
      <c r="A5630" s="2" t="s">
        <v>10333</v>
      </c>
      <c r="B5630" s="2" t="s">
        <v>10334</v>
      </c>
      <c r="C5630" s="2" t="s">
        <v>18607</v>
      </c>
    </row>
    <row r="5631" spans="1:3">
      <c r="A5631" s="2" t="s">
        <v>10335</v>
      </c>
      <c r="B5631" s="2" t="s">
        <v>10336</v>
      </c>
      <c r="C5631" s="2" t="s">
        <v>18608</v>
      </c>
    </row>
    <row r="5632" spans="1:3">
      <c r="A5632" s="2" t="s">
        <v>10337</v>
      </c>
      <c r="B5632" s="2" t="s">
        <v>10338</v>
      </c>
      <c r="C5632" s="2" t="s">
        <v>18609</v>
      </c>
    </row>
    <row r="5633" spans="1:3">
      <c r="A5633" s="2" t="s">
        <v>10339</v>
      </c>
      <c r="B5633" s="2" t="s">
        <v>10340</v>
      </c>
      <c r="C5633" s="2" t="s">
        <v>18610</v>
      </c>
    </row>
    <row r="5634" spans="1:3">
      <c r="A5634" s="2" t="s">
        <v>10341</v>
      </c>
      <c r="B5634" s="2" t="s">
        <v>10342</v>
      </c>
      <c r="C5634" s="2" t="s">
        <v>18611</v>
      </c>
    </row>
    <row r="5635" spans="1:3">
      <c r="A5635" s="2" t="s">
        <v>10343</v>
      </c>
      <c r="B5635" s="2" t="s">
        <v>10344</v>
      </c>
      <c r="C5635" s="2" t="s">
        <v>18612</v>
      </c>
    </row>
    <row r="5636" spans="1:3">
      <c r="A5636" s="2" t="s">
        <v>10345</v>
      </c>
      <c r="B5636" s="2" t="s">
        <v>10346</v>
      </c>
      <c r="C5636" s="2" t="s">
        <v>18613</v>
      </c>
    </row>
    <row r="5637" spans="1:3">
      <c r="A5637" s="2" t="s">
        <v>10347</v>
      </c>
      <c r="B5637" s="2" t="s">
        <v>10348</v>
      </c>
      <c r="C5637" s="2" t="s">
        <v>18614</v>
      </c>
    </row>
    <row r="5638" spans="1:3">
      <c r="A5638" s="2" t="s">
        <v>10349</v>
      </c>
      <c r="B5638" s="2" t="s">
        <v>10350</v>
      </c>
      <c r="C5638" s="2" t="s">
        <v>18615</v>
      </c>
    </row>
    <row r="5639" spans="1:3">
      <c r="A5639" s="2" t="s">
        <v>10351</v>
      </c>
      <c r="B5639" s="2" t="s">
        <v>10352</v>
      </c>
      <c r="C5639" s="2" t="s">
        <v>18616</v>
      </c>
    </row>
    <row r="5640" spans="1:3">
      <c r="A5640" s="2" t="s">
        <v>10353</v>
      </c>
      <c r="B5640" s="2" t="s">
        <v>10354</v>
      </c>
      <c r="C5640" s="2" t="s">
        <v>18617</v>
      </c>
    </row>
    <row r="5641" spans="1:3">
      <c r="A5641" s="2" t="s">
        <v>10355</v>
      </c>
      <c r="B5641" s="2" t="s">
        <v>10356</v>
      </c>
      <c r="C5641" s="2" t="s">
        <v>18618</v>
      </c>
    </row>
    <row r="5642" spans="1:3">
      <c r="A5642" s="2" t="s">
        <v>10357</v>
      </c>
      <c r="B5642" s="2" t="s">
        <v>10358</v>
      </c>
      <c r="C5642" s="2" t="s">
        <v>18619</v>
      </c>
    </row>
    <row r="5643" spans="1:3">
      <c r="A5643" s="2" t="s">
        <v>10359</v>
      </c>
      <c r="B5643" s="2" t="s">
        <v>10360</v>
      </c>
      <c r="C5643" s="2" t="s">
        <v>18620</v>
      </c>
    </row>
    <row r="5644" spans="1:3">
      <c r="A5644" s="2" t="s">
        <v>10361</v>
      </c>
      <c r="B5644" s="2" t="s">
        <v>10362</v>
      </c>
      <c r="C5644" s="2" t="s">
        <v>18621</v>
      </c>
    </row>
    <row r="5645" spans="1:3">
      <c r="A5645" s="2" t="s">
        <v>10363</v>
      </c>
      <c r="B5645" s="2" t="s">
        <v>10364</v>
      </c>
      <c r="C5645" s="2" t="s">
        <v>18622</v>
      </c>
    </row>
    <row r="5646" spans="1:3">
      <c r="A5646" s="2" t="s">
        <v>10365</v>
      </c>
      <c r="B5646" s="2" t="s">
        <v>10366</v>
      </c>
      <c r="C5646" s="2" t="s">
        <v>18623</v>
      </c>
    </row>
    <row r="5647" spans="1:3">
      <c r="A5647" s="2" t="s">
        <v>10367</v>
      </c>
      <c r="B5647" s="2" t="s">
        <v>10368</v>
      </c>
      <c r="C5647" s="2" t="s">
        <v>18624</v>
      </c>
    </row>
    <row r="5648" spans="1:3">
      <c r="A5648" s="2" t="s">
        <v>10369</v>
      </c>
      <c r="B5648" s="2" t="s">
        <v>10370</v>
      </c>
      <c r="C5648" s="2" t="s">
        <v>18625</v>
      </c>
    </row>
    <row r="5649" spans="1:3">
      <c r="A5649" s="2" t="s">
        <v>10371</v>
      </c>
      <c r="B5649" s="2" t="s">
        <v>10372</v>
      </c>
      <c r="C5649" s="2" t="s">
        <v>18626</v>
      </c>
    </row>
    <row r="5650" spans="1:3">
      <c r="A5650" s="2" t="s">
        <v>10375</v>
      </c>
      <c r="B5650" s="2" t="s">
        <v>10376</v>
      </c>
      <c r="C5650" s="2" t="s">
        <v>18627</v>
      </c>
    </row>
    <row r="5651" spans="1:3">
      <c r="A5651" s="2" t="s">
        <v>10379</v>
      </c>
      <c r="B5651" s="2" t="s">
        <v>10380</v>
      </c>
      <c r="C5651" s="2" t="s">
        <v>18628</v>
      </c>
    </row>
    <row r="5652" spans="1:3">
      <c r="A5652" s="2" t="s">
        <v>10381</v>
      </c>
      <c r="B5652" s="2" t="s">
        <v>10382</v>
      </c>
      <c r="C5652" s="2" t="s">
        <v>18629</v>
      </c>
    </row>
    <row r="5653" spans="1:3">
      <c r="A5653" s="2" t="s">
        <v>10383</v>
      </c>
      <c r="B5653" s="2" t="s">
        <v>10384</v>
      </c>
      <c r="C5653" s="2" t="s">
        <v>18630</v>
      </c>
    </row>
    <row r="5654" spans="1:3">
      <c r="A5654" s="2" t="s">
        <v>10385</v>
      </c>
      <c r="B5654" s="2" t="s">
        <v>10386</v>
      </c>
      <c r="C5654" s="2" t="s">
        <v>18631</v>
      </c>
    </row>
    <row r="5655" spans="1:3">
      <c r="A5655" s="2" t="s">
        <v>10387</v>
      </c>
      <c r="B5655" s="2" t="s">
        <v>10388</v>
      </c>
      <c r="C5655" s="2" t="s">
        <v>18632</v>
      </c>
    </row>
    <row r="5656" spans="1:3">
      <c r="A5656" s="2" t="s">
        <v>10389</v>
      </c>
      <c r="B5656" s="2" t="s">
        <v>10390</v>
      </c>
      <c r="C5656" s="2" t="s">
        <v>18633</v>
      </c>
    </row>
    <row r="5657" spans="1:3">
      <c r="A5657" s="2" t="s">
        <v>10391</v>
      </c>
      <c r="B5657" s="2" t="s">
        <v>10392</v>
      </c>
      <c r="C5657" s="2" t="s">
        <v>18634</v>
      </c>
    </row>
    <row r="5658" spans="1:3">
      <c r="A5658" s="2" t="s">
        <v>10393</v>
      </c>
      <c r="B5658" s="2" t="s">
        <v>10394</v>
      </c>
      <c r="C5658" s="2" t="s">
        <v>18635</v>
      </c>
    </row>
    <row r="5659" spans="1:3">
      <c r="A5659" s="2" t="s">
        <v>10395</v>
      </c>
      <c r="B5659" s="2" t="s">
        <v>10396</v>
      </c>
      <c r="C5659" s="2" t="s">
        <v>18636</v>
      </c>
    </row>
    <row r="5660" spans="1:3">
      <c r="A5660" s="2" t="s">
        <v>10397</v>
      </c>
      <c r="B5660" s="2" t="s">
        <v>10398</v>
      </c>
      <c r="C5660" s="2" t="s">
        <v>18637</v>
      </c>
    </row>
    <row r="5661" spans="1:3">
      <c r="A5661" s="2" t="s">
        <v>10373</v>
      </c>
      <c r="B5661" s="2" t="s">
        <v>10374</v>
      </c>
      <c r="C5661" s="2" t="s">
        <v>18638</v>
      </c>
    </row>
    <row r="5662" spans="1:3">
      <c r="A5662" s="2" t="s">
        <v>10377</v>
      </c>
      <c r="B5662" s="2" t="s">
        <v>10378</v>
      </c>
      <c r="C5662" s="2" t="s">
        <v>18639</v>
      </c>
    </row>
    <row r="5663" spans="1:3">
      <c r="A5663" s="2" t="s">
        <v>10399</v>
      </c>
      <c r="B5663" s="2" t="s">
        <v>10400</v>
      </c>
      <c r="C5663" s="2" t="s">
        <v>18640</v>
      </c>
    </row>
    <row r="5664" spans="1:3">
      <c r="A5664" s="2" t="s">
        <v>10401</v>
      </c>
      <c r="B5664" s="2" t="s">
        <v>10402</v>
      </c>
      <c r="C5664" s="2" t="s">
        <v>18641</v>
      </c>
    </row>
    <row r="5665" spans="1:3">
      <c r="A5665" s="2" t="s">
        <v>10403</v>
      </c>
      <c r="B5665" s="2" t="s">
        <v>10404</v>
      </c>
      <c r="C5665" s="2" t="s">
        <v>18642</v>
      </c>
    </row>
    <row r="5666" spans="1:3">
      <c r="A5666" s="2" t="s">
        <v>10405</v>
      </c>
      <c r="B5666" s="2" t="s">
        <v>10406</v>
      </c>
      <c r="C5666" s="2" t="s">
        <v>18643</v>
      </c>
    </row>
    <row r="5667" spans="1:3">
      <c r="A5667" s="2" t="s">
        <v>10407</v>
      </c>
      <c r="B5667" s="2" t="s">
        <v>10408</v>
      </c>
      <c r="C5667" s="2" t="s">
        <v>18644</v>
      </c>
    </row>
    <row r="5668" spans="1:3">
      <c r="A5668" s="2" t="s">
        <v>10409</v>
      </c>
      <c r="B5668" s="2" t="s">
        <v>10410</v>
      </c>
      <c r="C5668" s="2" t="s">
        <v>18645</v>
      </c>
    </row>
    <row r="5669" spans="1:3">
      <c r="A5669" s="2" t="s">
        <v>10411</v>
      </c>
      <c r="B5669" s="2" t="s">
        <v>10412</v>
      </c>
      <c r="C5669" s="2" t="s">
        <v>18646</v>
      </c>
    </row>
    <row r="5670" spans="1:3">
      <c r="A5670" s="2" t="s">
        <v>10413</v>
      </c>
      <c r="B5670" s="2" t="s">
        <v>10414</v>
      </c>
      <c r="C5670" s="2" t="s">
        <v>18647</v>
      </c>
    </row>
    <row r="5671" spans="1:3">
      <c r="A5671" s="2" t="s">
        <v>10415</v>
      </c>
      <c r="B5671" s="2" t="s">
        <v>10416</v>
      </c>
      <c r="C5671" s="2" t="s">
        <v>18648</v>
      </c>
    </row>
    <row r="5672" spans="1:3">
      <c r="A5672" s="2" t="s">
        <v>10417</v>
      </c>
      <c r="B5672" s="2" t="s">
        <v>10418</v>
      </c>
      <c r="C5672" s="2" t="s">
        <v>18649</v>
      </c>
    </row>
    <row r="5673" spans="1:3">
      <c r="A5673" s="2" t="s">
        <v>10419</v>
      </c>
      <c r="B5673" s="2" t="s">
        <v>10420</v>
      </c>
      <c r="C5673" s="2" t="s">
        <v>18650</v>
      </c>
    </row>
    <row r="5674" spans="1:3">
      <c r="A5674" s="2" t="s">
        <v>10421</v>
      </c>
      <c r="B5674" s="2" t="s">
        <v>10422</v>
      </c>
      <c r="C5674" s="2" t="s">
        <v>18651</v>
      </c>
    </row>
    <row r="5675" spans="1:3">
      <c r="A5675" s="2" t="s">
        <v>10423</v>
      </c>
      <c r="B5675" s="2" t="s">
        <v>10424</v>
      </c>
      <c r="C5675" s="2" t="s">
        <v>18652</v>
      </c>
    </row>
    <row r="5676" spans="1:3">
      <c r="A5676" s="2" t="s">
        <v>10425</v>
      </c>
      <c r="B5676" s="2" t="s">
        <v>10426</v>
      </c>
      <c r="C5676" s="2" t="s">
        <v>18653</v>
      </c>
    </row>
    <row r="5677" spans="1:3">
      <c r="A5677" s="2" t="s">
        <v>10427</v>
      </c>
      <c r="B5677" s="2" t="s">
        <v>10428</v>
      </c>
      <c r="C5677" s="2" t="s">
        <v>18654</v>
      </c>
    </row>
    <row r="5678" spans="1:3">
      <c r="A5678" s="2" t="s">
        <v>10429</v>
      </c>
      <c r="B5678" s="2" t="s">
        <v>10430</v>
      </c>
      <c r="C5678" s="2" t="s">
        <v>18655</v>
      </c>
    </row>
    <row r="5679" spans="1:3">
      <c r="A5679" s="2" t="s">
        <v>10431</v>
      </c>
      <c r="B5679" s="2" t="s">
        <v>10432</v>
      </c>
      <c r="C5679" s="2" t="s">
        <v>18656</v>
      </c>
    </row>
    <row r="5680" spans="1:3">
      <c r="A5680" s="2" t="s">
        <v>10433</v>
      </c>
      <c r="B5680" s="2" t="s">
        <v>10434</v>
      </c>
      <c r="C5680" s="2" t="s">
        <v>18657</v>
      </c>
    </row>
    <row r="5681" spans="1:3">
      <c r="A5681" s="2" t="s">
        <v>10435</v>
      </c>
      <c r="B5681" s="2" t="s">
        <v>10416</v>
      </c>
      <c r="C5681" s="2" t="s">
        <v>18648</v>
      </c>
    </row>
    <row r="5682" spans="1:3">
      <c r="A5682" s="2" t="s">
        <v>10436</v>
      </c>
      <c r="B5682" s="2" t="s">
        <v>10418</v>
      </c>
      <c r="C5682" s="2" t="s">
        <v>18649</v>
      </c>
    </row>
    <row r="5683" spans="1:3">
      <c r="A5683" s="2" t="s">
        <v>10437</v>
      </c>
      <c r="B5683" s="2" t="s">
        <v>10438</v>
      </c>
      <c r="C5683" s="2" t="s">
        <v>18658</v>
      </c>
    </row>
    <row r="5684" spans="1:3">
      <c r="A5684" s="2" t="s">
        <v>10439</v>
      </c>
      <c r="B5684" s="2" t="s">
        <v>10440</v>
      </c>
      <c r="C5684" s="2" t="s">
        <v>18659</v>
      </c>
    </row>
    <row r="5685" spans="1:3">
      <c r="A5685" s="2" t="s">
        <v>10441</v>
      </c>
      <c r="B5685" s="2" t="s">
        <v>10442</v>
      </c>
      <c r="C5685" s="2" t="s">
        <v>18660</v>
      </c>
    </row>
    <row r="5686" spans="1:3">
      <c r="A5686" s="2" t="s">
        <v>10443</v>
      </c>
      <c r="B5686" s="2" t="s">
        <v>10444</v>
      </c>
      <c r="C5686" s="2" t="s">
        <v>18661</v>
      </c>
    </row>
    <row r="5687" spans="1:3">
      <c r="A5687" s="2" t="s">
        <v>10445</v>
      </c>
      <c r="B5687" s="2" t="s">
        <v>10446</v>
      </c>
      <c r="C5687" s="2" t="s">
        <v>18662</v>
      </c>
    </row>
    <row r="5688" spans="1:3">
      <c r="A5688" s="2" t="s">
        <v>10447</v>
      </c>
      <c r="B5688" s="2" t="s">
        <v>10448</v>
      </c>
      <c r="C5688" s="2" t="s">
        <v>18663</v>
      </c>
    </row>
    <row r="5689" spans="1:3">
      <c r="A5689" s="2" t="s">
        <v>10449</v>
      </c>
      <c r="B5689" s="2" t="s">
        <v>10450</v>
      </c>
      <c r="C5689" s="2" t="s">
        <v>18664</v>
      </c>
    </row>
    <row r="5690" spans="1:3">
      <c r="A5690" s="2" t="s">
        <v>10451</v>
      </c>
      <c r="B5690" s="2" t="s">
        <v>10452</v>
      </c>
      <c r="C5690" s="2" t="s">
        <v>18665</v>
      </c>
    </row>
    <row r="5691" spans="1:3">
      <c r="A5691" s="2" t="s">
        <v>10453</v>
      </c>
      <c r="B5691" s="2" t="s">
        <v>10454</v>
      </c>
      <c r="C5691" s="2" t="s">
        <v>18666</v>
      </c>
    </row>
    <row r="5692" spans="1:3">
      <c r="A5692" s="2" t="s">
        <v>10455</v>
      </c>
      <c r="B5692" s="2" t="s">
        <v>10456</v>
      </c>
      <c r="C5692" s="2" t="s">
        <v>18667</v>
      </c>
    </row>
    <row r="5693" spans="1:3">
      <c r="A5693" s="2" t="s">
        <v>10457</v>
      </c>
      <c r="B5693" s="2" t="s">
        <v>10458</v>
      </c>
      <c r="C5693" s="2" t="s">
        <v>18668</v>
      </c>
    </row>
    <row r="5694" spans="1:3">
      <c r="A5694" s="2" t="s">
        <v>10459</v>
      </c>
      <c r="B5694" s="2" t="s">
        <v>10460</v>
      </c>
      <c r="C5694" s="2" t="s">
        <v>18669</v>
      </c>
    </row>
    <row r="5695" spans="1:3">
      <c r="A5695" s="2" t="s">
        <v>10461</v>
      </c>
      <c r="B5695" s="2" t="s">
        <v>10462</v>
      </c>
      <c r="C5695" s="2" t="s">
        <v>18670</v>
      </c>
    </row>
    <row r="5696" spans="1:3">
      <c r="A5696" s="2" t="s">
        <v>10463</v>
      </c>
      <c r="B5696" s="2" t="s">
        <v>10464</v>
      </c>
      <c r="C5696" s="2" t="s">
        <v>18671</v>
      </c>
    </row>
    <row r="5697" spans="1:3">
      <c r="A5697" s="2" t="s">
        <v>10465</v>
      </c>
      <c r="B5697" s="2" t="s">
        <v>10466</v>
      </c>
      <c r="C5697" s="2" t="s">
        <v>18672</v>
      </c>
    </row>
    <row r="5698" spans="1:3">
      <c r="A5698" s="2" t="s">
        <v>10467</v>
      </c>
      <c r="B5698" s="2" t="s">
        <v>10468</v>
      </c>
      <c r="C5698" s="2" t="s">
        <v>18673</v>
      </c>
    </row>
    <row r="5699" spans="1:3">
      <c r="A5699" s="2" t="s">
        <v>10467</v>
      </c>
      <c r="B5699" s="2" t="s">
        <v>10469</v>
      </c>
      <c r="C5699" s="2" t="s">
        <v>18674</v>
      </c>
    </row>
    <row r="5700" spans="1:3">
      <c r="A5700" s="2" t="s">
        <v>10470</v>
      </c>
      <c r="B5700" s="2" t="s">
        <v>10471</v>
      </c>
      <c r="C5700" s="2" t="s">
        <v>18675</v>
      </c>
    </row>
    <row r="5701" spans="1:3">
      <c r="A5701" s="2" t="s">
        <v>10470</v>
      </c>
      <c r="B5701" s="2" t="s">
        <v>10472</v>
      </c>
      <c r="C5701" s="2" t="s">
        <v>18676</v>
      </c>
    </row>
    <row r="5702" spans="1:3">
      <c r="A5702" s="2" t="s">
        <v>10473</v>
      </c>
      <c r="B5702" s="2" t="s">
        <v>10474</v>
      </c>
      <c r="C5702" s="2" t="s">
        <v>18677</v>
      </c>
    </row>
    <row r="5703" spans="1:3">
      <c r="A5703" s="2" t="s">
        <v>10475</v>
      </c>
      <c r="B5703" s="2" t="s">
        <v>10476</v>
      </c>
      <c r="C5703" s="2" t="s">
        <v>18678</v>
      </c>
    </row>
    <row r="5704" spans="1:3">
      <c r="A5704" s="2" t="s">
        <v>10477</v>
      </c>
      <c r="B5704" s="2" t="s">
        <v>10478</v>
      </c>
      <c r="C5704" s="2" t="s">
        <v>18679</v>
      </c>
    </row>
    <row r="5705" spans="1:3">
      <c r="A5705" s="2" t="s">
        <v>10477</v>
      </c>
      <c r="B5705" s="2" t="s">
        <v>10479</v>
      </c>
      <c r="C5705" s="2" t="s">
        <v>18680</v>
      </c>
    </row>
    <row r="5706" spans="1:3">
      <c r="A5706" s="2" t="s">
        <v>10480</v>
      </c>
      <c r="B5706" s="2" t="s">
        <v>10481</v>
      </c>
      <c r="C5706" s="2" t="s">
        <v>18681</v>
      </c>
    </row>
    <row r="5707" spans="1:3">
      <c r="A5707" s="2" t="s">
        <v>10480</v>
      </c>
      <c r="B5707" s="2" t="s">
        <v>10482</v>
      </c>
      <c r="C5707" s="2" t="s">
        <v>18682</v>
      </c>
    </row>
    <row r="5708" spans="1:3">
      <c r="A5708" s="2" t="s">
        <v>10483</v>
      </c>
      <c r="B5708" s="2" t="s">
        <v>10484</v>
      </c>
      <c r="C5708" s="2" t="s">
        <v>18683</v>
      </c>
    </row>
    <row r="5709" spans="1:3">
      <c r="A5709" s="2" t="s">
        <v>10485</v>
      </c>
      <c r="B5709" s="2" t="s">
        <v>10486</v>
      </c>
      <c r="C5709" s="2" t="s">
        <v>18684</v>
      </c>
    </row>
    <row r="5710" spans="1:3">
      <c r="A5710" s="2" t="s">
        <v>10487</v>
      </c>
      <c r="B5710" s="2" t="s">
        <v>10488</v>
      </c>
      <c r="C5710" s="2" t="s">
        <v>18685</v>
      </c>
    </row>
    <row r="5711" spans="1:3">
      <c r="A5711" s="2" t="s">
        <v>10489</v>
      </c>
      <c r="B5711" s="2" t="s">
        <v>10490</v>
      </c>
      <c r="C5711" s="2" t="s">
        <v>18686</v>
      </c>
    </row>
    <row r="5712" spans="1:3">
      <c r="A5712" s="2" t="s">
        <v>10489</v>
      </c>
      <c r="B5712" s="2" t="s">
        <v>10491</v>
      </c>
      <c r="C5712" s="2" t="s">
        <v>18687</v>
      </c>
    </row>
    <row r="5713" spans="1:3">
      <c r="A5713" s="2" t="s">
        <v>10492</v>
      </c>
      <c r="B5713" s="2" t="s">
        <v>10493</v>
      </c>
      <c r="C5713" s="2" t="s">
        <v>18688</v>
      </c>
    </row>
    <row r="5714" spans="1:3">
      <c r="A5714" s="2" t="s">
        <v>10494</v>
      </c>
      <c r="B5714" s="2" t="s">
        <v>10495</v>
      </c>
      <c r="C5714" s="2" t="s">
        <v>18689</v>
      </c>
    </row>
    <row r="5715" spans="1:3">
      <c r="A5715" s="2" t="s">
        <v>10496</v>
      </c>
      <c r="B5715" s="2" t="s">
        <v>7563</v>
      </c>
      <c r="C5715" s="2" t="s">
        <v>18690</v>
      </c>
    </row>
    <row r="5716" spans="1:3">
      <c r="A5716" s="2" t="s">
        <v>10497</v>
      </c>
      <c r="B5716" s="2" t="s">
        <v>10498</v>
      </c>
      <c r="C5716" s="2" t="s">
        <v>18691</v>
      </c>
    </row>
    <row r="5717" spans="1:3">
      <c r="A5717" s="2" t="s">
        <v>10497</v>
      </c>
      <c r="B5717" s="2" t="s">
        <v>10499</v>
      </c>
      <c r="C5717" s="2" t="s">
        <v>18692</v>
      </c>
    </row>
    <row r="5718" spans="1:3">
      <c r="A5718" s="2" t="s">
        <v>10500</v>
      </c>
      <c r="B5718" s="2" t="s">
        <v>10501</v>
      </c>
      <c r="C5718" s="2" t="s">
        <v>18693</v>
      </c>
    </row>
    <row r="5719" spans="1:3">
      <c r="A5719" s="2" t="s">
        <v>10502</v>
      </c>
      <c r="B5719" s="2" t="s">
        <v>10503</v>
      </c>
      <c r="C5719" s="2" t="s">
        <v>18694</v>
      </c>
    </row>
    <row r="5720" spans="1:3">
      <c r="A5720" s="2" t="s">
        <v>10504</v>
      </c>
      <c r="B5720" s="2" t="s">
        <v>10505</v>
      </c>
      <c r="C5720" s="2" t="s">
        <v>18695</v>
      </c>
    </row>
    <row r="5721" spans="1:3">
      <c r="A5721" s="2" t="s">
        <v>10506</v>
      </c>
      <c r="B5721" s="2" t="s">
        <v>10507</v>
      </c>
      <c r="C5721" s="2" t="s">
        <v>18696</v>
      </c>
    </row>
    <row r="5722" spans="1:3">
      <c r="A5722" s="2" t="s">
        <v>10508</v>
      </c>
      <c r="B5722" s="2" t="s">
        <v>10509</v>
      </c>
      <c r="C5722" s="2" t="s">
        <v>18697</v>
      </c>
    </row>
    <row r="5723" spans="1:3">
      <c r="A5723" s="2" t="s">
        <v>10510</v>
      </c>
      <c r="B5723" s="2" t="s">
        <v>10511</v>
      </c>
      <c r="C5723" s="2" t="s">
        <v>18698</v>
      </c>
    </row>
    <row r="5724" spans="1:3">
      <c r="A5724" s="2" t="s">
        <v>10512</v>
      </c>
      <c r="B5724" s="2" t="s">
        <v>10513</v>
      </c>
      <c r="C5724" s="2" t="s">
        <v>18699</v>
      </c>
    </row>
    <row r="5725" spans="1:3">
      <c r="A5725" s="2" t="s">
        <v>10514</v>
      </c>
      <c r="B5725" s="2" t="s">
        <v>10515</v>
      </c>
      <c r="C5725" s="2" t="s">
        <v>18700</v>
      </c>
    </row>
    <row r="5726" spans="1:3">
      <c r="A5726" s="2" t="s">
        <v>10516</v>
      </c>
      <c r="B5726" s="2" t="s">
        <v>10517</v>
      </c>
      <c r="C5726" s="2" t="s">
        <v>18701</v>
      </c>
    </row>
    <row r="5727" spans="1:3">
      <c r="A5727" s="2" t="s">
        <v>10518</v>
      </c>
      <c r="B5727" s="2" t="s">
        <v>10519</v>
      </c>
      <c r="C5727" s="2" t="s">
        <v>18702</v>
      </c>
    </row>
    <row r="5728" spans="1:3">
      <c r="A5728" s="2" t="s">
        <v>10520</v>
      </c>
      <c r="B5728" s="2" t="s">
        <v>10521</v>
      </c>
      <c r="C5728" s="2" t="s">
        <v>18703</v>
      </c>
    </row>
    <row r="5729" spans="1:3">
      <c r="A5729" s="2" t="s">
        <v>10522</v>
      </c>
      <c r="B5729" s="2" t="s">
        <v>10523</v>
      </c>
      <c r="C5729" s="2" t="s">
        <v>18704</v>
      </c>
    </row>
    <row r="5730" spans="1:3">
      <c r="A5730" s="2" t="s">
        <v>10522</v>
      </c>
      <c r="B5730" s="2" t="s">
        <v>10523</v>
      </c>
      <c r="C5730" s="2" t="s">
        <v>18704</v>
      </c>
    </row>
    <row r="5731" spans="1:3">
      <c r="A5731" s="2" t="s">
        <v>10524</v>
      </c>
      <c r="B5731" s="2" t="s">
        <v>10525</v>
      </c>
      <c r="C5731" s="2" t="s">
        <v>18705</v>
      </c>
    </row>
    <row r="5732" spans="1:3">
      <c r="A5732" s="2" t="s">
        <v>10526</v>
      </c>
      <c r="B5732" s="2" t="s">
        <v>10527</v>
      </c>
      <c r="C5732" s="2" t="s">
        <v>18706</v>
      </c>
    </row>
    <row r="5733" spans="1:3">
      <c r="A5733" s="2" t="s">
        <v>10528</v>
      </c>
      <c r="B5733" s="2" t="s">
        <v>10529</v>
      </c>
      <c r="C5733" s="2" t="s">
        <v>18707</v>
      </c>
    </row>
    <row r="5734" spans="1:3">
      <c r="A5734" s="2" t="s">
        <v>10530</v>
      </c>
      <c r="B5734" s="2" t="s">
        <v>10531</v>
      </c>
      <c r="C5734" s="2" t="s">
        <v>18708</v>
      </c>
    </row>
    <row r="5735" spans="1:3">
      <c r="A5735" s="2" t="s">
        <v>10532</v>
      </c>
      <c r="B5735" s="2" t="s">
        <v>10533</v>
      </c>
      <c r="C5735" s="2" t="s">
        <v>18709</v>
      </c>
    </row>
    <row r="5736" spans="1:3">
      <c r="A5736" s="2" t="s">
        <v>10534</v>
      </c>
      <c r="B5736" s="2" t="s">
        <v>10535</v>
      </c>
      <c r="C5736" s="2" t="s">
        <v>18710</v>
      </c>
    </row>
    <row r="5737" spans="1:3">
      <c r="A5737" s="2" t="s">
        <v>10536</v>
      </c>
      <c r="B5737" s="2" t="s">
        <v>10537</v>
      </c>
      <c r="C5737" s="2" t="s">
        <v>18711</v>
      </c>
    </row>
    <row r="5738" spans="1:3">
      <c r="A5738" s="2" t="s">
        <v>10538</v>
      </c>
      <c r="B5738" s="2" t="s">
        <v>10539</v>
      </c>
      <c r="C5738" s="2" t="s">
        <v>18712</v>
      </c>
    </row>
    <row r="5739" spans="1:3">
      <c r="A5739" s="2" t="s">
        <v>10540</v>
      </c>
      <c r="B5739" s="2" t="s">
        <v>10541</v>
      </c>
      <c r="C5739" s="2" t="s">
        <v>18713</v>
      </c>
    </row>
    <row r="5740" spans="1:3">
      <c r="A5740" s="2" t="s">
        <v>10542</v>
      </c>
      <c r="B5740" s="2" t="s">
        <v>10543</v>
      </c>
      <c r="C5740" s="2" t="s">
        <v>18714</v>
      </c>
    </row>
    <row r="5741" spans="1:3">
      <c r="A5741" s="2" t="s">
        <v>10544</v>
      </c>
      <c r="B5741" s="2" t="s">
        <v>10545</v>
      </c>
      <c r="C5741" s="2" t="s">
        <v>18715</v>
      </c>
    </row>
    <row r="5742" spans="1:3">
      <c r="A5742" s="2" t="s">
        <v>10546</v>
      </c>
      <c r="B5742" s="2" t="s">
        <v>10547</v>
      </c>
      <c r="C5742" s="2" t="s">
        <v>18716</v>
      </c>
    </row>
    <row r="5743" spans="1:3">
      <c r="A5743" s="2" t="s">
        <v>10548</v>
      </c>
      <c r="B5743" s="2" t="s">
        <v>10549</v>
      </c>
      <c r="C5743" s="2" t="s">
        <v>18717</v>
      </c>
    </row>
    <row r="5744" spans="1:3">
      <c r="A5744" s="2" t="s">
        <v>10550</v>
      </c>
      <c r="B5744" s="2" t="s">
        <v>10551</v>
      </c>
      <c r="C5744" s="2" t="s">
        <v>18718</v>
      </c>
    </row>
    <row r="5745" spans="1:3">
      <c r="A5745" s="2" t="s">
        <v>10552</v>
      </c>
      <c r="B5745" s="2" t="s">
        <v>10553</v>
      </c>
      <c r="C5745" s="2" t="s">
        <v>18719</v>
      </c>
    </row>
    <row r="5746" spans="1:3">
      <c r="A5746" s="2" t="s">
        <v>10554</v>
      </c>
      <c r="B5746" s="2" t="s">
        <v>10555</v>
      </c>
      <c r="C5746" s="2" t="s">
        <v>18720</v>
      </c>
    </row>
    <row r="5747" spans="1:3">
      <c r="A5747" s="2" t="s">
        <v>10556</v>
      </c>
      <c r="B5747" s="2" t="s">
        <v>10557</v>
      </c>
      <c r="C5747" s="2" t="s">
        <v>18721</v>
      </c>
    </row>
    <row r="5748" spans="1:3">
      <c r="A5748" s="2" t="s">
        <v>10558</v>
      </c>
      <c r="B5748" s="2" t="s">
        <v>10559</v>
      </c>
      <c r="C5748" s="2" t="s">
        <v>18722</v>
      </c>
    </row>
    <row r="5749" spans="1:3">
      <c r="A5749" s="2" t="s">
        <v>10560</v>
      </c>
      <c r="B5749" s="2" t="s">
        <v>10561</v>
      </c>
      <c r="C5749" s="2" t="s">
        <v>18723</v>
      </c>
    </row>
    <row r="5750" spans="1:3">
      <c r="A5750" s="2" t="s">
        <v>10562</v>
      </c>
      <c r="B5750" s="2" t="s">
        <v>10563</v>
      </c>
      <c r="C5750" s="2" t="s">
        <v>18724</v>
      </c>
    </row>
    <row r="5751" spans="1:3">
      <c r="A5751" s="2" t="s">
        <v>10564</v>
      </c>
      <c r="B5751" s="2" t="s">
        <v>10565</v>
      </c>
      <c r="C5751" s="2" t="s">
        <v>18725</v>
      </c>
    </row>
    <row r="5752" spans="1:3">
      <c r="A5752" s="2" t="s">
        <v>10566</v>
      </c>
      <c r="B5752" s="2" t="s">
        <v>10567</v>
      </c>
      <c r="C5752" s="2" t="s">
        <v>18726</v>
      </c>
    </row>
    <row r="5753" spans="1:3">
      <c r="A5753" s="2" t="s">
        <v>10568</v>
      </c>
      <c r="B5753" s="2" t="s">
        <v>10569</v>
      </c>
      <c r="C5753" s="2" t="s">
        <v>18727</v>
      </c>
    </row>
    <row r="5754" spans="1:3">
      <c r="A5754" s="2" t="s">
        <v>10570</v>
      </c>
      <c r="B5754" s="2" t="s">
        <v>10571</v>
      </c>
      <c r="C5754" s="2" t="s">
        <v>18728</v>
      </c>
    </row>
    <row r="5755" spans="1:3">
      <c r="A5755" s="2" t="s">
        <v>10572</v>
      </c>
      <c r="B5755" s="2" t="s">
        <v>10573</v>
      </c>
      <c r="C5755" s="2" t="s">
        <v>18729</v>
      </c>
    </row>
    <row r="5756" spans="1:3">
      <c r="A5756" s="2" t="s">
        <v>10574</v>
      </c>
      <c r="B5756" s="2" t="s">
        <v>10575</v>
      </c>
      <c r="C5756" s="2" t="s">
        <v>18730</v>
      </c>
    </row>
    <row r="5757" spans="1:3">
      <c r="A5757" s="2" t="s">
        <v>10576</v>
      </c>
      <c r="B5757" s="2" t="s">
        <v>10577</v>
      </c>
      <c r="C5757" s="2" t="s">
        <v>18731</v>
      </c>
    </row>
    <row r="5758" spans="1:3">
      <c r="A5758" s="2" t="s">
        <v>10578</v>
      </c>
      <c r="B5758" s="2" t="s">
        <v>2271</v>
      </c>
      <c r="C5758" s="2" t="s">
        <v>18732</v>
      </c>
    </row>
    <row r="5759" spans="1:3">
      <c r="A5759" s="2" t="s">
        <v>10579</v>
      </c>
      <c r="B5759" s="2" t="s">
        <v>10580</v>
      </c>
      <c r="C5759" s="2" t="s">
        <v>18733</v>
      </c>
    </row>
    <row r="5760" spans="1:3">
      <c r="A5760" s="2" t="s">
        <v>10581</v>
      </c>
      <c r="B5760" s="2" t="s">
        <v>10582</v>
      </c>
      <c r="C5760" s="2" t="s">
        <v>18734</v>
      </c>
    </row>
    <row r="5761" spans="1:3">
      <c r="A5761" s="2" t="s">
        <v>10583</v>
      </c>
      <c r="B5761" s="2" t="s">
        <v>10584</v>
      </c>
      <c r="C5761" s="2" t="s">
        <v>18735</v>
      </c>
    </row>
    <row r="5762" spans="1:3">
      <c r="A5762" s="2" t="s">
        <v>10585</v>
      </c>
      <c r="B5762" s="2" t="s">
        <v>10586</v>
      </c>
      <c r="C5762" s="2" t="s">
        <v>18736</v>
      </c>
    </row>
    <row r="5763" spans="1:3">
      <c r="A5763" s="2" t="s">
        <v>10587</v>
      </c>
      <c r="B5763" s="2" t="s">
        <v>10588</v>
      </c>
      <c r="C5763" s="2" t="s">
        <v>18737</v>
      </c>
    </row>
    <row r="5764" spans="1:3">
      <c r="A5764" s="2" t="s">
        <v>10589</v>
      </c>
      <c r="B5764" s="2" t="s">
        <v>10590</v>
      </c>
      <c r="C5764" s="2" t="s">
        <v>18738</v>
      </c>
    </row>
    <row r="5765" spans="1:3">
      <c r="A5765" s="2" t="s">
        <v>10591</v>
      </c>
      <c r="B5765" s="2" t="s">
        <v>10592</v>
      </c>
      <c r="C5765" s="2" t="s">
        <v>18739</v>
      </c>
    </row>
    <row r="5766" spans="1:3">
      <c r="A5766" s="2" t="s">
        <v>10593</v>
      </c>
      <c r="B5766" s="2" t="s">
        <v>10594</v>
      </c>
      <c r="C5766" s="2" t="s">
        <v>18740</v>
      </c>
    </row>
    <row r="5767" spans="1:3">
      <c r="A5767" s="2" t="s">
        <v>10595</v>
      </c>
      <c r="B5767" s="2" t="s">
        <v>10596</v>
      </c>
      <c r="C5767" s="2" t="s">
        <v>18741</v>
      </c>
    </row>
    <row r="5768" spans="1:3">
      <c r="A5768" s="2" t="s">
        <v>10597</v>
      </c>
      <c r="B5768" s="2" t="s">
        <v>10598</v>
      </c>
      <c r="C5768" s="2" t="s">
        <v>18742</v>
      </c>
    </row>
    <row r="5769" spans="1:3">
      <c r="A5769" s="2" t="s">
        <v>10599</v>
      </c>
      <c r="B5769" s="2" t="s">
        <v>10600</v>
      </c>
      <c r="C5769" s="2" t="s">
        <v>18743</v>
      </c>
    </row>
    <row r="5770" spans="1:3">
      <c r="A5770" s="2" t="s">
        <v>10601</v>
      </c>
      <c r="B5770" s="2" t="s">
        <v>10602</v>
      </c>
      <c r="C5770" s="2" t="s">
        <v>18744</v>
      </c>
    </row>
    <row r="5771" spans="1:3">
      <c r="A5771" s="2" t="s">
        <v>10603</v>
      </c>
      <c r="B5771" s="2" t="s">
        <v>10604</v>
      </c>
      <c r="C5771" s="2" t="s">
        <v>18745</v>
      </c>
    </row>
    <row r="5772" spans="1:3">
      <c r="A5772" s="2" t="s">
        <v>10605</v>
      </c>
      <c r="B5772" s="2" t="s">
        <v>10606</v>
      </c>
      <c r="C5772" s="2" t="s">
        <v>18746</v>
      </c>
    </row>
    <row r="5773" spans="1:3">
      <c r="A5773" s="2" t="s">
        <v>10607</v>
      </c>
      <c r="B5773" s="2" t="s">
        <v>10608</v>
      </c>
      <c r="C5773" s="2" t="s">
        <v>18747</v>
      </c>
    </row>
    <row r="5774" spans="1:3">
      <c r="A5774" s="2" t="s">
        <v>10609</v>
      </c>
      <c r="B5774" s="2" t="s">
        <v>10610</v>
      </c>
      <c r="C5774" s="2" t="s">
        <v>18748</v>
      </c>
    </row>
    <row r="5775" spans="1:3">
      <c r="A5775" s="2" t="s">
        <v>10611</v>
      </c>
      <c r="B5775" s="2" t="s">
        <v>10612</v>
      </c>
      <c r="C5775" s="2" t="s">
        <v>18749</v>
      </c>
    </row>
    <row r="5776" spans="1:3">
      <c r="A5776" s="2" t="s">
        <v>10613</v>
      </c>
      <c r="B5776" s="2" t="s">
        <v>10614</v>
      </c>
      <c r="C5776" s="2" t="s">
        <v>18750</v>
      </c>
    </row>
    <row r="5777" spans="1:3">
      <c r="A5777" s="2" t="s">
        <v>10615</v>
      </c>
      <c r="B5777" s="2" t="s">
        <v>10616</v>
      </c>
      <c r="C5777" s="2" t="s">
        <v>18751</v>
      </c>
    </row>
    <row r="5778" spans="1:3">
      <c r="A5778" s="2" t="s">
        <v>10617</v>
      </c>
      <c r="B5778" s="2" t="s">
        <v>10618</v>
      </c>
      <c r="C5778" s="2" t="s">
        <v>18752</v>
      </c>
    </row>
    <row r="5779" spans="1:3">
      <c r="A5779" s="2" t="s">
        <v>10619</v>
      </c>
      <c r="B5779" s="2" t="s">
        <v>10620</v>
      </c>
      <c r="C5779" s="2" t="s">
        <v>18753</v>
      </c>
    </row>
    <row r="5780" spans="1:3">
      <c r="A5780" s="2" t="s">
        <v>10621</v>
      </c>
      <c r="B5780" s="2" t="s">
        <v>10622</v>
      </c>
      <c r="C5780" s="2" t="s">
        <v>18754</v>
      </c>
    </row>
    <row r="5781" spans="1:3">
      <c r="A5781" s="2" t="s">
        <v>10623</v>
      </c>
      <c r="B5781" s="2" t="s">
        <v>10624</v>
      </c>
      <c r="C5781" s="2" t="s">
        <v>18755</v>
      </c>
    </row>
    <row r="5782" spans="1:3">
      <c r="A5782" s="2" t="s">
        <v>10625</v>
      </c>
      <c r="B5782" s="2" t="s">
        <v>10626</v>
      </c>
      <c r="C5782" s="2" t="s">
        <v>18756</v>
      </c>
    </row>
    <row r="5783" spans="1:3">
      <c r="A5783" s="2" t="s">
        <v>10627</v>
      </c>
      <c r="B5783" s="2" t="s">
        <v>10628</v>
      </c>
      <c r="C5783" s="2" t="s">
        <v>18757</v>
      </c>
    </row>
    <row r="5784" spans="1:3">
      <c r="A5784" s="2" t="s">
        <v>10629</v>
      </c>
      <c r="B5784" s="2" t="s">
        <v>10630</v>
      </c>
      <c r="C5784" s="2" t="s">
        <v>18758</v>
      </c>
    </row>
    <row r="5785" spans="1:3">
      <c r="A5785" s="2" t="s">
        <v>10631</v>
      </c>
      <c r="B5785" s="2" t="s">
        <v>3698</v>
      </c>
      <c r="C5785" s="2" t="s">
        <v>18759</v>
      </c>
    </row>
    <row r="5786" spans="1:3">
      <c r="A5786" s="2" t="s">
        <v>10632</v>
      </c>
      <c r="B5786" s="2" t="s">
        <v>10633</v>
      </c>
      <c r="C5786" s="2" t="s">
        <v>18760</v>
      </c>
    </row>
    <row r="5787" spans="1:3">
      <c r="A5787" s="2" t="s">
        <v>10634</v>
      </c>
      <c r="B5787" s="2" t="s">
        <v>5632</v>
      </c>
      <c r="C5787" s="2" t="s">
        <v>18761</v>
      </c>
    </row>
    <row r="5788" spans="1:3">
      <c r="A5788" s="2" t="s">
        <v>10635</v>
      </c>
      <c r="B5788" s="2" t="s">
        <v>10636</v>
      </c>
      <c r="C5788" s="2" t="s">
        <v>18762</v>
      </c>
    </row>
    <row r="5789" spans="1:3">
      <c r="A5789" s="2" t="s">
        <v>10637</v>
      </c>
      <c r="B5789" s="2" t="s">
        <v>10638</v>
      </c>
      <c r="C5789" s="2" t="s">
        <v>18763</v>
      </c>
    </row>
    <row r="5790" spans="1:3">
      <c r="A5790" s="2" t="s">
        <v>10639</v>
      </c>
      <c r="B5790" s="2" t="s">
        <v>10640</v>
      </c>
      <c r="C5790" s="2" t="s">
        <v>18764</v>
      </c>
    </row>
    <row r="5791" spans="1:3">
      <c r="A5791" s="2" t="s">
        <v>10641</v>
      </c>
      <c r="B5791" s="2" t="s">
        <v>10642</v>
      </c>
      <c r="C5791" s="2" t="s">
        <v>18765</v>
      </c>
    </row>
    <row r="5792" spans="1:3">
      <c r="A5792" s="2" t="s">
        <v>10643</v>
      </c>
      <c r="B5792" s="2" t="s">
        <v>10644</v>
      </c>
      <c r="C5792" s="2" t="s">
        <v>18766</v>
      </c>
    </row>
    <row r="5793" spans="1:3">
      <c r="A5793" s="2" t="s">
        <v>10645</v>
      </c>
      <c r="B5793" s="2" t="s">
        <v>10646</v>
      </c>
      <c r="C5793" s="2" t="s">
        <v>18767</v>
      </c>
    </row>
    <row r="5794" spans="1:3">
      <c r="A5794" s="2" t="s">
        <v>10647</v>
      </c>
      <c r="B5794" s="2" t="s">
        <v>10648</v>
      </c>
      <c r="C5794" s="2" t="s">
        <v>18768</v>
      </c>
    </row>
    <row r="5795" spans="1:3">
      <c r="A5795" s="2" t="s">
        <v>10649</v>
      </c>
      <c r="B5795" s="2" t="s">
        <v>10650</v>
      </c>
      <c r="C5795" s="2" t="s">
        <v>18769</v>
      </c>
    </row>
    <row r="5796" spans="1:3">
      <c r="A5796" s="2" t="s">
        <v>10651</v>
      </c>
      <c r="B5796" s="2" t="s">
        <v>10652</v>
      </c>
      <c r="C5796" s="2" t="s">
        <v>18770</v>
      </c>
    </row>
    <row r="5797" spans="1:3">
      <c r="A5797" s="2" t="s">
        <v>10653</v>
      </c>
      <c r="B5797" s="2" t="s">
        <v>10654</v>
      </c>
      <c r="C5797" s="2" t="s">
        <v>18771</v>
      </c>
    </row>
    <row r="5798" spans="1:3">
      <c r="A5798" s="2" t="s">
        <v>10655</v>
      </c>
      <c r="B5798" s="2" t="s">
        <v>10656</v>
      </c>
      <c r="C5798" s="2" t="s">
        <v>18772</v>
      </c>
    </row>
    <row r="5799" spans="1:3">
      <c r="A5799" s="2" t="s">
        <v>10657</v>
      </c>
      <c r="B5799" s="2" t="s">
        <v>10658</v>
      </c>
      <c r="C5799" s="2" t="s">
        <v>18773</v>
      </c>
    </row>
    <row r="5800" spans="1:3">
      <c r="A5800" s="2" t="s">
        <v>10659</v>
      </c>
      <c r="B5800" s="2" t="s">
        <v>10660</v>
      </c>
      <c r="C5800" s="2" t="s">
        <v>18774</v>
      </c>
    </row>
    <row r="5801" spans="1:3">
      <c r="A5801" s="2" t="s">
        <v>10661</v>
      </c>
      <c r="B5801" s="2" t="s">
        <v>10662</v>
      </c>
      <c r="C5801" s="2" t="s">
        <v>18775</v>
      </c>
    </row>
    <row r="5802" spans="1:3">
      <c r="A5802" s="2" t="s">
        <v>10663</v>
      </c>
      <c r="B5802" s="2" t="s">
        <v>10664</v>
      </c>
      <c r="C5802" s="2" t="s">
        <v>18776</v>
      </c>
    </row>
    <row r="5803" spans="1:3">
      <c r="A5803" s="2" t="s">
        <v>10665</v>
      </c>
      <c r="B5803" s="2" t="s">
        <v>10666</v>
      </c>
      <c r="C5803" s="2" t="s">
        <v>18777</v>
      </c>
    </row>
    <row r="5804" spans="1:3">
      <c r="A5804" s="2" t="s">
        <v>10667</v>
      </c>
      <c r="B5804" s="2" t="s">
        <v>10668</v>
      </c>
      <c r="C5804" s="2" t="s">
        <v>18778</v>
      </c>
    </row>
    <row r="5805" spans="1:3">
      <c r="A5805" s="2" t="s">
        <v>10669</v>
      </c>
      <c r="B5805" s="2" t="s">
        <v>18779</v>
      </c>
      <c r="C5805" s="2" t="s">
        <v>18780</v>
      </c>
    </row>
    <row r="5806" spans="1:3">
      <c r="A5806" s="2" t="s">
        <v>10670</v>
      </c>
      <c r="B5806" s="2" t="s">
        <v>10671</v>
      </c>
      <c r="C5806" s="2" t="s">
        <v>18781</v>
      </c>
    </row>
    <row r="5807" spans="1:3">
      <c r="A5807" s="2" t="s">
        <v>10672</v>
      </c>
      <c r="B5807" s="2" t="s">
        <v>10673</v>
      </c>
      <c r="C5807" s="2" t="s">
        <v>18782</v>
      </c>
    </row>
    <row r="5808" spans="1:3">
      <c r="A5808" s="2" t="s">
        <v>10674</v>
      </c>
      <c r="B5808" s="2" t="s">
        <v>10675</v>
      </c>
      <c r="C5808" s="2" t="s">
        <v>18783</v>
      </c>
    </row>
    <row r="5809" spans="1:3">
      <c r="A5809" s="2" t="s">
        <v>10676</v>
      </c>
      <c r="B5809" s="2" t="s">
        <v>10677</v>
      </c>
      <c r="C5809" s="2" t="s">
        <v>18784</v>
      </c>
    </row>
    <row r="5810" spans="1:3">
      <c r="A5810" s="2" t="s">
        <v>10678</v>
      </c>
      <c r="B5810" s="2" t="s">
        <v>10679</v>
      </c>
      <c r="C5810" s="2" t="s">
        <v>18785</v>
      </c>
    </row>
    <row r="5811" spans="1:3">
      <c r="A5811" s="2" t="s">
        <v>10680</v>
      </c>
      <c r="B5811" s="2" t="s">
        <v>10681</v>
      </c>
      <c r="C5811" s="2" t="s">
        <v>18786</v>
      </c>
    </row>
    <row r="5812" spans="1:3">
      <c r="A5812" s="2" t="s">
        <v>10682</v>
      </c>
      <c r="B5812" s="2" t="s">
        <v>10683</v>
      </c>
      <c r="C5812" s="2" t="s">
        <v>18787</v>
      </c>
    </row>
    <row r="5813" spans="1:3">
      <c r="A5813" s="2" t="s">
        <v>10684</v>
      </c>
      <c r="B5813" s="2" t="s">
        <v>10685</v>
      </c>
      <c r="C5813" s="2" t="s">
        <v>18788</v>
      </c>
    </row>
    <row r="5814" spans="1:3">
      <c r="A5814" s="2" t="s">
        <v>10686</v>
      </c>
      <c r="B5814" s="2" t="s">
        <v>10687</v>
      </c>
      <c r="C5814" s="2" t="s">
        <v>18789</v>
      </c>
    </row>
    <row r="5815" spans="1:3">
      <c r="A5815" s="2" t="s">
        <v>10688</v>
      </c>
      <c r="B5815" s="2" t="s">
        <v>10689</v>
      </c>
      <c r="C5815" s="2" t="s">
        <v>18790</v>
      </c>
    </row>
    <row r="5816" spans="1:3">
      <c r="A5816" s="2" t="s">
        <v>10690</v>
      </c>
      <c r="B5816" s="2" t="s">
        <v>10691</v>
      </c>
      <c r="C5816" s="2" t="s">
        <v>18791</v>
      </c>
    </row>
    <row r="5817" spans="1:3">
      <c r="A5817" s="2" t="s">
        <v>10692</v>
      </c>
      <c r="B5817" s="2" t="s">
        <v>10693</v>
      </c>
      <c r="C5817" s="2" t="s">
        <v>18792</v>
      </c>
    </row>
    <row r="5818" spans="1:3">
      <c r="A5818" s="2" t="s">
        <v>10694</v>
      </c>
      <c r="B5818" s="2" t="s">
        <v>10695</v>
      </c>
      <c r="C5818" s="2" t="s">
        <v>18793</v>
      </c>
    </row>
    <row r="5819" spans="1:3">
      <c r="A5819" s="2" t="s">
        <v>10696</v>
      </c>
      <c r="B5819" s="2" t="s">
        <v>10697</v>
      </c>
      <c r="C5819" s="2" t="s">
        <v>18794</v>
      </c>
    </row>
    <row r="5820" spans="1:3">
      <c r="A5820" s="2" t="s">
        <v>10698</v>
      </c>
      <c r="B5820" s="2" t="s">
        <v>10699</v>
      </c>
      <c r="C5820" s="2" t="s">
        <v>18795</v>
      </c>
    </row>
    <row r="5821" spans="1:3">
      <c r="A5821" s="2" t="s">
        <v>10700</v>
      </c>
      <c r="B5821" s="2" t="s">
        <v>10701</v>
      </c>
      <c r="C5821" s="2" t="s">
        <v>18796</v>
      </c>
    </row>
    <row r="5822" spans="1:3">
      <c r="A5822" s="2" t="s">
        <v>18797</v>
      </c>
      <c r="B5822" s="2" t="s">
        <v>18798</v>
      </c>
      <c r="C5822" s="2" t="s">
        <v>18799</v>
      </c>
    </row>
    <row r="5823" spans="1:3">
      <c r="A5823" s="2" t="s">
        <v>10702</v>
      </c>
      <c r="B5823" s="2" t="s">
        <v>3706</v>
      </c>
      <c r="C5823" s="2" t="s">
        <v>18800</v>
      </c>
    </row>
    <row r="5824" spans="1:3">
      <c r="A5824" s="2" t="s">
        <v>10703</v>
      </c>
      <c r="B5824" s="2" t="s">
        <v>10704</v>
      </c>
      <c r="C5824" s="2" t="s">
        <v>18801</v>
      </c>
    </row>
    <row r="5825" spans="1:3">
      <c r="A5825" s="2" t="s">
        <v>10705</v>
      </c>
      <c r="B5825" s="2" t="s">
        <v>10706</v>
      </c>
      <c r="C5825" s="2" t="s">
        <v>18802</v>
      </c>
    </row>
    <row r="5826" spans="1:3">
      <c r="A5826" s="2" t="s">
        <v>10707</v>
      </c>
      <c r="B5826" s="2" t="s">
        <v>10708</v>
      </c>
      <c r="C5826" s="2" t="s">
        <v>18803</v>
      </c>
    </row>
    <row r="5827" spans="1:3">
      <c r="A5827" s="2" t="s">
        <v>10709</v>
      </c>
      <c r="B5827" s="2" t="s">
        <v>10710</v>
      </c>
      <c r="C5827" s="2" t="s">
        <v>18804</v>
      </c>
    </row>
    <row r="5828" spans="1:3">
      <c r="A5828" s="2" t="s">
        <v>10711</v>
      </c>
      <c r="B5828" s="2" t="s">
        <v>10712</v>
      </c>
      <c r="C5828" s="2" t="s">
        <v>18805</v>
      </c>
    </row>
    <row r="5829" spans="1:3">
      <c r="A5829" s="2" t="s">
        <v>10713</v>
      </c>
      <c r="B5829" s="2" t="s">
        <v>10714</v>
      </c>
      <c r="C5829" s="2" t="s">
        <v>18806</v>
      </c>
    </row>
    <row r="5830" spans="1:3">
      <c r="A5830" s="2" t="s">
        <v>10715</v>
      </c>
      <c r="B5830" s="2" t="s">
        <v>10716</v>
      </c>
      <c r="C5830" s="2" t="s">
        <v>18807</v>
      </c>
    </row>
    <row r="5831" spans="1:3">
      <c r="A5831" s="2" t="s">
        <v>10717</v>
      </c>
      <c r="B5831" s="2" t="s">
        <v>10718</v>
      </c>
      <c r="C5831" s="2" t="s">
        <v>18808</v>
      </c>
    </row>
    <row r="5832" spans="1:3">
      <c r="A5832" s="2" t="s">
        <v>10719</v>
      </c>
      <c r="B5832" s="2" t="s">
        <v>10720</v>
      </c>
      <c r="C5832" s="2" t="s">
        <v>18809</v>
      </c>
    </row>
    <row r="5833" spans="1:3">
      <c r="A5833" s="2" t="s">
        <v>10721</v>
      </c>
      <c r="B5833" s="2" t="s">
        <v>10722</v>
      </c>
      <c r="C5833" s="2" t="s">
        <v>18810</v>
      </c>
    </row>
    <row r="5834" spans="1:3">
      <c r="A5834" s="2" t="s">
        <v>10723</v>
      </c>
      <c r="B5834" s="2" t="s">
        <v>10724</v>
      </c>
      <c r="C5834" s="2" t="s">
        <v>18811</v>
      </c>
    </row>
    <row r="5835" spans="1:3">
      <c r="A5835" s="2" t="s">
        <v>10725</v>
      </c>
      <c r="B5835" s="2" t="s">
        <v>10726</v>
      </c>
      <c r="C5835" s="2" t="s">
        <v>18812</v>
      </c>
    </row>
    <row r="5836" spans="1:3">
      <c r="A5836" s="2" t="s">
        <v>10727</v>
      </c>
      <c r="B5836" s="2" t="s">
        <v>10728</v>
      </c>
      <c r="C5836" s="2" t="s">
        <v>18813</v>
      </c>
    </row>
    <row r="5837" spans="1:3">
      <c r="A5837" s="2" t="s">
        <v>10729</v>
      </c>
      <c r="B5837" s="2" t="s">
        <v>10730</v>
      </c>
      <c r="C5837" s="2" t="s">
        <v>18814</v>
      </c>
    </row>
    <row r="5838" spans="1:3">
      <c r="A5838" s="2" t="s">
        <v>10731</v>
      </c>
      <c r="B5838" s="2" t="s">
        <v>10732</v>
      </c>
      <c r="C5838" s="2" t="s">
        <v>18815</v>
      </c>
    </row>
    <row r="5839" spans="1:3">
      <c r="A5839" s="2" t="s">
        <v>10733</v>
      </c>
      <c r="B5839" s="2" t="s">
        <v>10734</v>
      </c>
      <c r="C5839" s="2" t="s">
        <v>18816</v>
      </c>
    </row>
    <row r="5840" spans="1:3">
      <c r="A5840" s="2" t="s">
        <v>10735</v>
      </c>
      <c r="B5840" s="2" t="s">
        <v>10736</v>
      </c>
      <c r="C5840" s="2" t="s">
        <v>18817</v>
      </c>
    </row>
    <row r="5841" spans="1:3">
      <c r="A5841" s="2" t="s">
        <v>10737</v>
      </c>
      <c r="B5841" s="2" t="s">
        <v>10738</v>
      </c>
      <c r="C5841" s="2" t="s">
        <v>18818</v>
      </c>
    </row>
    <row r="5842" spans="1:3">
      <c r="A5842" s="2" t="s">
        <v>10739</v>
      </c>
      <c r="B5842" s="2" t="s">
        <v>10740</v>
      </c>
      <c r="C5842" s="2" t="s">
        <v>18819</v>
      </c>
    </row>
    <row r="5843" spans="1:3">
      <c r="A5843" s="2" t="s">
        <v>10741</v>
      </c>
      <c r="B5843" s="2" t="s">
        <v>10742</v>
      </c>
      <c r="C5843" s="2" t="s">
        <v>18820</v>
      </c>
    </row>
    <row r="5844" spans="1:3">
      <c r="A5844" s="2" t="s">
        <v>10743</v>
      </c>
      <c r="B5844" s="2" t="s">
        <v>10744</v>
      </c>
      <c r="C5844" s="2" t="s">
        <v>18821</v>
      </c>
    </row>
    <row r="5845" spans="1:3">
      <c r="A5845" s="2" t="s">
        <v>10745</v>
      </c>
      <c r="B5845" s="2" t="s">
        <v>10746</v>
      </c>
      <c r="C5845" s="2" t="s">
        <v>18822</v>
      </c>
    </row>
    <row r="5846" spans="1:3">
      <c r="A5846" s="2" t="s">
        <v>10747</v>
      </c>
      <c r="B5846" s="2" t="s">
        <v>10748</v>
      </c>
      <c r="C5846" s="2" t="s">
        <v>18823</v>
      </c>
    </row>
    <row r="5847" spans="1:3">
      <c r="A5847" s="2" t="s">
        <v>10749</v>
      </c>
      <c r="B5847" s="2" t="s">
        <v>10750</v>
      </c>
      <c r="C5847" s="2" t="s">
        <v>18824</v>
      </c>
    </row>
    <row r="5848" spans="1:3">
      <c r="A5848" s="2" t="s">
        <v>10751</v>
      </c>
      <c r="B5848" s="2" t="s">
        <v>10752</v>
      </c>
      <c r="C5848" s="2" t="s">
        <v>18825</v>
      </c>
    </row>
    <row r="5849" spans="1:3">
      <c r="A5849" s="2" t="s">
        <v>10753</v>
      </c>
      <c r="B5849" s="2" t="s">
        <v>10754</v>
      </c>
      <c r="C5849" s="2" t="s">
        <v>18826</v>
      </c>
    </row>
    <row r="5850" spans="1:3">
      <c r="A5850" s="2" t="s">
        <v>10755</v>
      </c>
      <c r="B5850" s="2" t="s">
        <v>10756</v>
      </c>
      <c r="C5850" s="2" t="s">
        <v>18827</v>
      </c>
    </row>
    <row r="5851" spans="1:3">
      <c r="A5851" s="2" t="s">
        <v>10757</v>
      </c>
      <c r="B5851" s="2" t="s">
        <v>10758</v>
      </c>
      <c r="C5851" s="2" t="s">
        <v>18828</v>
      </c>
    </row>
    <row r="5852" spans="1:3">
      <c r="A5852" s="2" t="s">
        <v>10759</v>
      </c>
      <c r="B5852" s="2" t="s">
        <v>10760</v>
      </c>
      <c r="C5852" s="2" t="s">
        <v>18829</v>
      </c>
    </row>
    <row r="5853" spans="1:3">
      <c r="A5853" s="2" t="s">
        <v>10761</v>
      </c>
      <c r="B5853" s="2" t="s">
        <v>10762</v>
      </c>
      <c r="C5853" s="2" t="s">
        <v>18830</v>
      </c>
    </row>
    <row r="5854" spans="1:3">
      <c r="A5854" s="2" t="s">
        <v>10763</v>
      </c>
      <c r="B5854" s="2" t="s">
        <v>10764</v>
      </c>
      <c r="C5854" s="2" t="s">
        <v>18831</v>
      </c>
    </row>
    <row r="5855" spans="1:3">
      <c r="A5855" s="2" t="s">
        <v>10765</v>
      </c>
      <c r="B5855" s="2" t="s">
        <v>10766</v>
      </c>
      <c r="C5855" s="2" t="s">
        <v>18832</v>
      </c>
    </row>
    <row r="5856" spans="1:3">
      <c r="A5856" s="2" t="s">
        <v>10767</v>
      </c>
      <c r="B5856" s="2" t="s">
        <v>10768</v>
      </c>
      <c r="C5856" s="2" t="s">
        <v>18833</v>
      </c>
    </row>
    <row r="5857" spans="1:3">
      <c r="A5857" s="2" t="s">
        <v>10769</v>
      </c>
      <c r="B5857" s="2" t="s">
        <v>10770</v>
      </c>
      <c r="C5857" s="2" t="s">
        <v>18834</v>
      </c>
    </row>
    <row r="5858" spans="1:3">
      <c r="A5858" s="2" t="s">
        <v>18835</v>
      </c>
      <c r="B5858" s="2" t="s">
        <v>18836</v>
      </c>
      <c r="C5858" s="2" t="s">
        <v>18837</v>
      </c>
    </row>
    <row r="5859" spans="1:3">
      <c r="A5859" s="2" t="s">
        <v>18838</v>
      </c>
      <c r="B5859" s="2" t="s">
        <v>18839</v>
      </c>
      <c r="C5859" s="2" t="s">
        <v>18840</v>
      </c>
    </row>
    <row r="5860" spans="1:3">
      <c r="A5860" s="2" t="s">
        <v>18841</v>
      </c>
      <c r="B5860" s="2" t="s">
        <v>18842</v>
      </c>
      <c r="C5860" s="2" t="s">
        <v>18843</v>
      </c>
    </row>
    <row r="5861" spans="1:3">
      <c r="A5861" s="2" t="s">
        <v>10771</v>
      </c>
      <c r="B5861" s="2" t="s">
        <v>3714</v>
      </c>
      <c r="C5861" s="2" t="s">
        <v>18844</v>
      </c>
    </row>
    <row r="5862" spans="1:3">
      <c r="A5862" s="2" t="s">
        <v>10772</v>
      </c>
      <c r="B5862" s="2" t="s">
        <v>10773</v>
      </c>
      <c r="C5862" s="2" t="s">
        <v>18845</v>
      </c>
    </row>
    <row r="5863" spans="1:3">
      <c r="A5863" s="2" t="s">
        <v>10774</v>
      </c>
      <c r="B5863" s="2" t="s">
        <v>10775</v>
      </c>
      <c r="C5863" s="2" t="s">
        <v>18846</v>
      </c>
    </row>
    <row r="5864" spans="1:3">
      <c r="A5864" s="2" t="s">
        <v>10776</v>
      </c>
      <c r="B5864" s="2" t="s">
        <v>10777</v>
      </c>
      <c r="C5864" s="2" t="s">
        <v>18847</v>
      </c>
    </row>
    <row r="5865" spans="1:3">
      <c r="A5865" s="2" t="s">
        <v>10778</v>
      </c>
      <c r="B5865" s="2" t="s">
        <v>10779</v>
      </c>
      <c r="C5865" s="2" t="s">
        <v>18848</v>
      </c>
    </row>
    <row r="5866" spans="1:3">
      <c r="A5866" s="2" t="s">
        <v>10780</v>
      </c>
      <c r="B5866" s="2" t="s">
        <v>10781</v>
      </c>
      <c r="C5866" s="2" t="s">
        <v>18849</v>
      </c>
    </row>
    <row r="5867" spans="1:3">
      <c r="A5867" s="2" t="s">
        <v>10782</v>
      </c>
      <c r="B5867" s="2" t="s">
        <v>10783</v>
      </c>
      <c r="C5867" s="2" t="s">
        <v>18850</v>
      </c>
    </row>
    <row r="5868" spans="1:3">
      <c r="A5868" s="2" t="s">
        <v>10784</v>
      </c>
      <c r="B5868" s="2" t="s">
        <v>10785</v>
      </c>
      <c r="C5868" s="2" t="s">
        <v>18851</v>
      </c>
    </row>
    <row r="5869" spans="1:3">
      <c r="A5869" s="2" t="s">
        <v>10786</v>
      </c>
      <c r="B5869" s="2" t="s">
        <v>10787</v>
      </c>
      <c r="C5869" s="2" t="s">
        <v>18852</v>
      </c>
    </row>
    <row r="5870" spans="1:3">
      <c r="A5870" s="2" t="s">
        <v>10788</v>
      </c>
      <c r="B5870" s="2" t="s">
        <v>10789</v>
      </c>
      <c r="C5870" s="2" t="s">
        <v>18853</v>
      </c>
    </row>
    <row r="5871" spans="1:3">
      <c r="A5871" s="2" t="s">
        <v>10790</v>
      </c>
      <c r="B5871" s="2" t="s">
        <v>10791</v>
      </c>
      <c r="C5871" s="2" t="s">
        <v>18854</v>
      </c>
    </row>
    <row r="5872" spans="1:3">
      <c r="A5872" s="2" t="s">
        <v>10792</v>
      </c>
      <c r="B5872" s="2" t="s">
        <v>10793</v>
      </c>
      <c r="C5872" s="2" t="s">
        <v>18855</v>
      </c>
    </row>
    <row r="5873" spans="1:3">
      <c r="A5873" s="2" t="s">
        <v>10794</v>
      </c>
      <c r="B5873" s="2" t="s">
        <v>10795</v>
      </c>
      <c r="C5873" s="2" t="s">
        <v>18856</v>
      </c>
    </row>
    <row r="5874" spans="1:3">
      <c r="A5874" s="2" t="s">
        <v>10796</v>
      </c>
      <c r="B5874" s="2" t="s">
        <v>10797</v>
      </c>
      <c r="C5874" s="2" t="s">
        <v>18857</v>
      </c>
    </row>
    <row r="5875" spans="1:3">
      <c r="A5875" s="2" t="s">
        <v>10798</v>
      </c>
      <c r="B5875" s="2" t="s">
        <v>10799</v>
      </c>
      <c r="C5875" s="2" t="s">
        <v>18858</v>
      </c>
    </row>
    <row r="5876" spans="1:3">
      <c r="A5876" s="2" t="s">
        <v>10800</v>
      </c>
      <c r="B5876" s="2" t="s">
        <v>10801</v>
      </c>
      <c r="C5876" s="2" t="s">
        <v>18859</v>
      </c>
    </row>
    <row r="5877" spans="1:3">
      <c r="A5877" s="2" t="s">
        <v>10802</v>
      </c>
      <c r="B5877" s="2" t="s">
        <v>10803</v>
      </c>
      <c r="C5877" s="2" t="s">
        <v>18860</v>
      </c>
    </row>
    <row r="5878" spans="1:3">
      <c r="A5878" s="2" t="s">
        <v>10804</v>
      </c>
      <c r="B5878" s="2" t="s">
        <v>10805</v>
      </c>
      <c r="C5878" s="2" t="s">
        <v>18861</v>
      </c>
    </row>
    <row r="5879" spans="1:3">
      <c r="A5879" s="2" t="s">
        <v>10806</v>
      </c>
      <c r="B5879" s="2" t="s">
        <v>10807</v>
      </c>
      <c r="C5879" s="2" t="s">
        <v>18862</v>
      </c>
    </row>
    <row r="5880" spans="1:3">
      <c r="A5880" s="2" t="s">
        <v>10808</v>
      </c>
      <c r="B5880" s="2" t="s">
        <v>10809</v>
      </c>
      <c r="C5880" s="2" t="s">
        <v>18863</v>
      </c>
    </row>
    <row r="5881" spans="1:3">
      <c r="A5881" s="2" t="s">
        <v>10810</v>
      </c>
      <c r="B5881" s="2" t="s">
        <v>10811</v>
      </c>
      <c r="C5881" s="2" t="s">
        <v>18864</v>
      </c>
    </row>
    <row r="5882" spans="1:3">
      <c r="A5882" s="2" t="s">
        <v>10812</v>
      </c>
      <c r="B5882" s="2" t="s">
        <v>10813</v>
      </c>
      <c r="C5882" s="2" t="s">
        <v>18865</v>
      </c>
    </row>
    <row r="5883" spans="1:3">
      <c r="A5883" s="2" t="s">
        <v>10814</v>
      </c>
      <c r="B5883" s="2" t="s">
        <v>10815</v>
      </c>
      <c r="C5883" s="2" t="s">
        <v>18866</v>
      </c>
    </row>
    <row r="5884" spans="1:3">
      <c r="A5884" s="2" t="s">
        <v>10816</v>
      </c>
      <c r="B5884" s="2" t="s">
        <v>10817</v>
      </c>
      <c r="C5884" s="2" t="s">
        <v>18867</v>
      </c>
    </row>
    <row r="5885" spans="1:3">
      <c r="A5885" s="2" t="s">
        <v>10818</v>
      </c>
      <c r="B5885" s="2" t="s">
        <v>10819</v>
      </c>
      <c r="C5885" s="2" t="s">
        <v>18868</v>
      </c>
    </row>
    <row r="5886" spans="1:3">
      <c r="A5886" s="2" t="s">
        <v>10820</v>
      </c>
      <c r="B5886" s="2" t="s">
        <v>10821</v>
      </c>
      <c r="C5886" s="2" t="s">
        <v>18869</v>
      </c>
    </row>
    <row r="5887" spans="1:3">
      <c r="A5887" s="2" t="s">
        <v>10822</v>
      </c>
      <c r="B5887" s="2" t="s">
        <v>10823</v>
      </c>
      <c r="C5887" s="2" t="s">
        <v>18870</v>
      </c>
    </row>
    <row r="5888" spans="1:3">
      <c r="A5888" s="2" t="s">
        <v>10824</v>
      </c>
      <c r="B5888" s="2" t="s">
        <v>10825</v>
      </c>
      <c r="C5888" s="2" t="s">
        <v>18871</v>
      </c>
    </row>
    <row r="5889" spans="1:3">
      <c r="A5889" s="2" t="s">
        <v>10826</v>
      </c>
      <c r="B5889" s="2" t="s">
        <v>10827</v>
      </c>
      <c r="C5889" s="2" t="s">
        <v>18872</v>
      </c>
    </row>
    <row r="5890" spans="1:3">
      <c r="A5890" s="2" t="s">
        <v>10828</v>
      </c>
      <c r="B5890" s="2" t="s">
        <v>10829</v>
      </c>
      <c r="C5890" s="2" t="s">
        <v>18873</v>
      </c>
    </row>
    <row r="5891" spans="1:3">
      <c r="A5891" s="2" t="s">
        <v>10830</v>
      </c>
      <c r="B5891" s="2" t="s">
        <v>10831</v>
      </c>
      <c r="C5891" s="2" t="s">
        <v>18874</v>
      </c>
    </row>
    <row r="5892" spans="1:3">
      <c r="A5892" s="2" t="s">
        <v>10832</v>
      </c>
      <c r="B5892" s="2" t="s">
        <v>10833</v>
      </c>
      <c r="C5892" s="2" t="s">
        <v>18875</v>
      </c>
    </row>
    <row r="5893" spans="1:3">
      <c r="A5893" s="2" t="s">
        <v>10834</v>
      </c>
      <c r="B5893" s="2" t="s">
        <v>10835</v>
      </c>
      <c r="C5893" s="2" t="s">
        <v>18876</v>
      </c>
    </row>
    <row r="5894" spans="1:3">
      <c r="A5894" s="2" t="s">
        <v>18877</v>
      </c>
      <c r="B5894" s="2" t="s">
        <v>18878</v>
      </c>
      <c r="C5894" s="2" t="s">
        <v>18879</v>
      </c>
    </row>
    <row r="5895" spans="1:3">
      <c r="A5895" s="2" t="s">
        <v>18880</v>
      </c>
      <c r="B5895" s="2" t="s">
        <v>18881</v>
      </c>
      <c r="C5895" s="2" t="s">
        <v>18882</v>
      </c>
    </row>
    <row r="5896" spans="1:3">
      <c r="A5896" s="2" t="s">
        <v>18883</v>
      </c>
      <c r="B5896" s="2" t="s">
        <v>18884</v>
      </c>
      <c r="C5896" s="2" t="s">
        <v>18885</v>
      </c>
    </row>
    <row r="5897" spans="1:3">
      <c r="A5897" s="2" t="s">
        <v>10836</v>
      </c>
      <c r="B5897" s="2" t="s">
        <v>10837</v>
      </c>
      <c r="C5897" s="2" t="s">
        <v>18886</v>
      </c>
    </row>
    <row r="5898" spans="1:3">
      <c r="A5898" s="2" t="s">
        <v>10838</v>
      </c>
      <c r="B5898" s="2" t="s">
        <v>10839</v>
      </c>
      <c r="C5898" s="2" t="s">
        <v>18887</v>
      </c>
    </row>
    <row r="5899" spans="1:3">
      <c r="A5899" s="2" t="s">
        <v>10840</v>
      </c>
      <c r="B5899" s="2" t="s">
        <v>10841</v>
      </c>
      <c r="C5899" s="2" t="s">
        <v>18888</v>
      </c>
    </row>
    <row r="5900" spans="1:3">
      <c r="A5900" s="2" t="s">
        <v>10842</v>
      </c>
      <c r="B5900" s="2" t="s">
        <v>10843</v>
      </c>
      <c r="C5900" s="2" t="s">
        <v>18889</v>
      </c>
    </row>
    <row r="5901" spans="1:3">
      <c r="A5901" s="2" t="s">
        <v>10844</v>
      </c>
      <c r="B5901" s="2" t="s">
        <v>10845</v>
      </c>
      <c r="C5901" s="2" t="s">
        <v>18890</v>
      </c>
    </row>
    <row r="5902" spans="1:3">
      <c r="A5902" s="2" t="s">
        <v>10846</v>
      </c>
      <c r="B5902" s="2" t="s">
        <v>10847</v>
      </c>
      <c r="C5902" s="2" t="s">
        <v>18891</v>
      </c>
    </row>
    <row r="5903" spans="1:3">
      <c r="A5903" s="2" t="s">
        <v>10848</v>
      </c>
      <c r="B5903" s="2" t="s">
        <v>10849</v>
      </c>
      <c r="C5903" s="2" t="s">
        <v>18892</v>
      </c>
    </row>
    <row r="5904" spans="1:3">
      <c r="A5904" s="2" t="s">
        <v>10850</v>
      </c>
      <c r="B5904" s="2" t="s">
        <v>10851</v>
      </c>
      <c r="C5904" s="2" t="s">
        <v>18893</v>
      </c>
    </row>
    <row r="5905" spans="1:3">
      <c r="A5905" s="2" t="s">
        <v>10852</v>
      </c>
      <c r="B5905" s="2" t="s">
        <v>10853</v>
      </c>
      <c r="C5905" s="2" t="s">
        <v>18894</v>
      </c>
    </row>
    <row r="5906" spans="1:3">
      <c r="A5906" s="2" t="s">
        <v>10854</v>
      </c>
      <c r="B5906" s="2" t="s">
        <v>10855</v>
      </c>
      <c r="C5906" s="2" t="s">
        <v>18895</v>
      </c>
    </row>
    <row r="5907" spans="1:3">
      <c r="A5907" s="2" t="s">
        <v>10856</v>
      </c>
      <c r="B5907" s="2" t="s">
        <v>10857</v>
      </c>
      <c r="C5907" s="2" t="s">
        <v>18896</v>
      </c>
    </row>
    <row r="5908" spans="1:3">
      <c r="A5908" s="2" t="s">
        <v>10858</v>
      </c>
      <c r="B5908" s="2" t="s">
        <v>10859</v>
      </c>
      <c r="C5908" s="2" t="s">
        <v>18897</v>
      </c>
    </row>
    <row r="5909" spans="1:3">
      <c r="A5909" s="2" t="s">
        <v>10860</v>
      </c>
      <c r="B5909" s="2" t="s">
        <v>10861</v>
      </c>
      <c r="C5909" s="2" t="s">
        <v>18898</v>
      </c>
    </row>
    <row r="5910" spans="1:3">
      <c r="A5910" s="2" t="s">
        <v>10862</v>
      </c>
      <c r="B5910" s="2" t="s">
        <v>10863</v>
      </c>
      <c r="C5910" s="2" t="s">
        <v>18899</v>
      </c>
    </row>
    <row r="5911" spans="1:3">
      <c r="A5911" s="2" t="s">
        <v>10864</v>
      </c>
      <c r="B5911" s="2" t="s">
        <v>10865</v>
      </c>
      <c r="C5911" s="2" t="s">
        <v>18900</v>
      </c>
    </row>
    <row r="5912" spans="1:3">
      <c r="A5912" s="2" t="s">
        <v>10866</v>
      </c>
      <c r="B5912" s="2" t="s">
        <v>10867</v>
      </c>
      <c r="C5912" s="2" t="s">
        <v>18901</v>
      </c>
    </row>
    <row r="5913" spans="1:3">
      <c r="A5913" s="2" t="s">
        <v>10868</v>
      </c>
      <c r="B5913" s="2" t="s">
        <v>10869</v>
      </c>
      <c r="C5913" s="2" t="s">
        <v>18902</v>
      </c>
    </row>
    <row r="5914" spans="1:3">
      <c r="A5914" s="2" t="s">
        <v>10870</v>
      </c>
      <c r="B5914" s="2" t="s">
        <v>10871</v>
      </c>
      <c r="C5914" s="2" t="s">
        <v>18903</v>
      </c>
    </row>
    <row r="5915" spans="1:3">
      <c r="A5915" s="2" t="s">
        <v>10872</v>
      </c>
      <c r="B5915" s="2" t="s">
        <v>10873</v>
      </c>
      <c r="C5915" s="2" t="s">
        <v>18904</v>
      </c>
    </row>
    <row r="5916" spans="1:3">
      <c r="A5916" s="2" t="s">
        <v>10874</v>
      </c>
      <c r="B5916" s="2" t="s">
        <v>10875</v>
      </c>
      <c r="C5916" s="2" t="s">
        <v>18905</v>
      </c>
    </row>
    <row r="5917" spans="1:3">
      <c r="A5917" s="2" t="s">
        <v>10876</v>
      </c>
      <c r="B5917" s="2" t="s">
        <v>10877</v>
      </c>
      <c r="C5917" s="2" t="s">
        <v>18906</v>
      </c>
    </row>
    <row r="5918" spans="1:3">
      <c r="A5918" s="2" t="s">
        <v>10878</v>
      </c>
      <c r="B5918" s="2" t="s">
        <v>10879</v>
      </c>
      <c r="C5918" s="2" t="s">
        <v>18907</v>
      </c>
    </row>
    <row r="5919" spans="1:3">
      <c r="A5919" s="2" t="s">
        <v>10880</v>
      </c>
      <c r="B5919" s="2" t="s">
        <v>10881</v>
      </c>
      <c r="C5919" s="2" t="s">
        <v>18908</v>
      </c>
    </row>
    <row r="5920" spans="1:3">
      <c r="A5920" s="2" t="s">
        <v>10882</v>
      </c>
      <c r="B5920" s="2" t="s">
        <v>10883</v>
      </c>
      <c r="C5920" s="2" t="s">
        <v>18909</v>
      </c>
    </row>
    <row r="5921" spans="1:3">
      <c r="A5921" s="2" t="s">
        <v>10884</v>
      </c>
      <c r="B5921" s="2" t="s">
        <v>10885</v>
      </c>
      <c r="C5921" s="2" t="s">
        <v>18910</v>
      </c>
    </row>
    <row r="5922" spans="1:3">
      <c r="A5922" s="2" t="s">
        <v>10886</v>
      </c>
      <c r="B5922" s="2" t="s">
        <v>10887</v>
      </c>
      <c r="C5922" s="2" t="s">
        <v>18911</v>
      </c>
    </row>
    <row r="5923" spans="1:3">
      <c r="A5923" s="2" t="s">
        <v>10888</v>
      </c>
      <c r="B5923" s="2" t="s">
        <v>10889</v>
      </c>
      <c r="C5923" s="2" t="s">
        <v>18912</v>
      </c>
    </row>
    <row r="5924" spans="1:3">
      <c r="A5924" s="2" t="s">
        <v>10890</v>
      </c>
      <c r="B5924" s="2" t="s">
        <v>10891</v>
      </c>
      <c r="C5924" s="2" t="s">
        <v>18913</v>
      </c>
    </row>
    <row r="5925" spans="1:3">
      <c r="A5925" s="2" t="s">
        <v>10892</v>
      </c>
      <c r="B5925" s="2" t="s">
        <v>10893</v>
      </c>
      <c r="C5925" s="2" t="s">
        <v>18914</v>
      </c>
    </row>
    <row r="5926" spans="1:3">
      <c r="A5926" s="2" t="s">
        <v>10894</v>
      </c>
      <c r="B5926" s="2" t="s">
        <v>10895</v>
      </c>
      <c r="C5926" s="2" t="s">
        <v>18915</v>
      </c>
    </row>
    <row r="5927" spans="1:3">
      <c r="A5927" s="2" t="s">
        <v>10896</v>
      </c>
      <c r="B5927" s="2" t="s">
        <v>10897</v>
      </c>
      <c r="C5927" s="2" t="s">
        <v>18916</v>
      </c>
    </row>
    <row r="5928" spans="1:3">
      <c r="A5928" s="2" t="s">
        <v>10898</v>
      </c>
      <c r="B5928" s="2" t="s">
        <v>10899</v>
      </c>
      <c r="C5928" s="2" t="s">
        <v>18917</v>
      </c>
    </row>
    <row r="5929" spans="1:3">
      <c r="A5929" s="2" t="s">
        <v>10900</v>
      </c>
      <c r="B5929" s="2" t="s">
        <v>10901</v>
      </c>
      <c r="C5929" s="2" t="s">
        <v>18918</v>
      </c>
    </row>
    <row r="5930" spans="1:3">
      <c r="A5930" s="2" t="s">
        <v>10902</v>
      </c>
      <c r="B5930" s="2" t="s">
        <v>10903</v>
      </c>
      <c r="C5930" s="2" t="s">
        <v>18919</v>
      </c>
    </row>
    <row r="5931" spans="1:3">
      <c r="A5931" s="2" t="s">
        <v>10904</v>
      </c>
      <c r="B5931" s="2" t="s">
        <v>10905</v>
      </c>
      <c r="C5931" s="2" t="s">
        <v>18920</v>
      </c>
    </row>
    <row r="5932" spans="1:3">
      <c r="A5932" s="2" t="s">
        <v>10906</v>
      </c>
      <c r="B5932" s="2" t="s">
        <v>6258</v>
      </c>
      <c r="C5932" s="2" t="s">
        <v>18921</v>
      </c>
    </row>
    <row r="5933" spans="1:3">
      <c r="A5933" s="2" t="s">
        <v>10907</v>
      </c>
      <c r="B5933" s="2" t="s">
        <v>10908</v>
      </c>
      <c r="C5933" s="2" t="s">
        <v>18922</v>
      </c>
    </row>
    <row r="5934" spans="1:3">
      <c r="A5934" s="2" t="s">
        <v>10909</v>
      </c>
      <c r="B5934" s="2" t="s">
        <v>10910</v>
      </c>
      <c r="C5934" s="2" t="s">
        <v>18923</v>
      </c>
    </row>
    <row r="5935" spans="1:3">
      <c r="A5935" s="2" t="s">
        <v>10911</v>
      </c>
      <c r="B5935" s="2" t="s">
        <v>10912</v>
      </c>
      <c r="C5935" s="2" t="s">
        <v>18924</v>
      </c>
    </row>
    <row r="5936" spans="1:3">
      <c r="A5936" s="2" t="s">
        <v>10913</v>
      </c>
      <c r="B5936" s="2" t="s">
        <v>10914</v>
      </c>
      <c r="C5936" s="2" t="s">
        <v>18925</v>
      </c>
    </row>
    <row r="5937" spans="1:3">
      <c r="A5937" s="2" t="s">
        <v>10915</v>
      </c>
      <c r="B5937" s="2" t="s">
        <v>10916</v>
      </c>
      <c r="C5937" s="2" t="s">
        <v>18926</v>
      </c>
    </row>
    <row r="5938" spans="1:3">
      <c r="A5938" s="2" t="s">
        <v>10917</v>
      </c>
      <c r="B5938" s="2" t="s">
        <v>1979</v>
      </c>
      <c r="C5938" s="2" t="s">
        <v>18927</v>
      </c>
    </row>
    <row r="5939" spans="1:3">
      <c r="A5939" s="2" t="s">
        <v>10918</v>
      </c>
      <c r="B5939" s="2" t="s">
        <v>10919</v>
      </c>
      <c r="C5939" s="2" t="s">
        <v>18928</v>
      </c>
    </row>
    <row r="5940" spans="1:3">
      <c r="A5940" s="2" t="s">
        <v>10920</v>
      </c>
      <c r="B5940" s="2" t="s">
        <v>10921</v>
      </c>
      <c r="C5940" s="2" t="s">
        <v>18929</v>
      </c>
    </row>
    <row r="5941" spans="1:3">
      <c r="A5941" s="2" t="s">
        <v>10922</v>
      </c>
      <c r="B5941" s="2" t="s">
        <v>10923</v>
      </c>
      <c r="C5941" s="2" t="s">
        <v>18930</v>
      </c>
    </row>
    <row r="5942" spans="1:3">
      <c r="A5942" s="2" t="s">
        <v>10924</v>
      </c>
      <c r="B5942" s="2" t="s">
        <v>10925</v>
      </c>
      <c r="C5942" s="2" t="s">
        <v>18931</v>
      </c>
    </row>
    <row r="5943" spans="1:3">
      <c r="A5943" s="2" t="s">
        <v>10926</v>
      </c>
      <c r="B5943" s="2" t="s">
        <v>10927</v>
      </c>
      <c r="C5943" s="2" t="s">
        <v>18932</v>
      </c>
    </row>
    <row r="5944" spans="1:3">
      <c r="A5944" s="2" t="s">
        <v>10928</v>
      </c>
      <c r="B5944" s="2" t="s">
        <v>10929</v>
      </c>
      <c r="C5944" s="2" t="s">
        <v>18933</v>
      </c>
    </row>
    <row r="5945" spans="1:3">
      <c r="A5945" s="2" t="s">
        <v>10930</v>
      </c>
      <c r="B5945" s="2" t="s">
        <v>10931</v>
      </c>
      <c r="C5945" s="2" t="s">
        <v>18934</v>
      </c>
    </row>
    <row r="5946" spans="1:3">
      <c r="A5946" s="2" t="s">
        <v>10932</v>
      </c>
      <c r="B5946" s="2" t="s">
        <v>10933</v>
      </c>
      <c r="C5946" s="2" t="s">
        <v>18935</v>
      </c>
    </row>
    <row r="5947" spans="1:3">
      <c r="A5947" s="2" t="s">
        <v>10934</v>
      </c>
      <c r="B5947" s="2" t="s">
        <v>10935</v>
      </c>
      <c r="C5947" s="2" t="s">
        <v>18936</v>
      </c>
    </row>
    <row r="5948" spans="1:3">
      <c r="A5948" s="2" t="s">
        <v>10936</v>
      </c>
      <c r="B5948" s="2" t="s">
        <v>10937</v>
      </c>
      <c r="C5948" s="2" t="s">
        <v>18937</v>
      </c>
    </row>
    <row r="5949" spans="1:3">
      <c r="A5949" s="2" t="s">
        <v>10938</v>
      </c>
      <c r="B5949" s="2" t="s">
        <v>10939</v>
      </c>
      <c r="C5949" s="2" t="s">
        <v>18938</v>
      </c>
    </row>
    <row r="5950" spans="1:3">
      <c r="A5950" s="2" t="s">
        <v>10940</v>
      </c>
      <c r="B5950" s="2" t="s">
        <v>10941</v>
      </c>
      <c r="C5950" s="2" t="s">
        <v>18939</v>
      </c>
    </row>
    <row r="5951" spans="1:3">
      <c r="A5951" s="2" t="s">
        <v>10942</v>
      </c>
      <c r="B5951" s="2" t="s">
        <v>10943</v>
      </c>
      <c r="C5951" s="2" t="s">
        <v>18940</v>
      </c>
    </row>
    <row r="5952" spans="1:3">
      <c r="A5952" s="2" t="s">
        <v>10944</v>
      </c>
      <c r="B5952" s="2" t="s">
        <v>10945</v>
      </c>
      <c r="C5952" s="2" t="s">
        <v>18941</v>
      </c>
    </row>
    <row r="5953" spans="1:3">
      <c r="A5953" s="2" t="s">
        <v>10946</v>
      </c>
      <c r="B5953" s="2" t="s">
        <v>10947</v>
      </c>
      <c r="C5953" s="2" t="s">
        <v>18942</v>
      </c>
    </row>
    <row r="5954" spans="1:3">
      <c r="A5954" s="2" t="s">
        <v>10948</v>
      </c>
      <c r="B5954" s="2" t="s">
        <v>10949</v>
      </c>
      <c r="C5954" s="2" t="s">
        <v>18943</v>
      </c>
    </row>
    <row r="5955" spans="1:3">
      <c r="A5955" s="2" t="s">
        <v>10950</v>
      </c>
      <c r="B5955" s="2" t="s">
        <v>10951</v>
      </c>
      <c r="C5955" s="2" t="s">
        <v>18944</v>
      </c>
    </row>
    <row r="5956" spans="1:3">
      <c r="A5956" s="2" t="s">
        <v>10952</v>
      </c>
      <c r="B5956" s="2" t="s">
        <v>10953</v>
      </c>
      <c r="C5956" s="2" t="s">
        <v>18945</v>
      </c>
    </row>
    <row r="5957" spans="1:3">
      <c r="A5957" s="2" t="s">
        <v>10954</v>
      </c>
      <c r="B5957" s="2" t="s">
        <v>10955</v>
      </c>
      <c r="C5957" s="2" t="s">
        <v>18946</v>
      </c>
    </row>
    <row r="5958" spans="1:3">
      <c r="A5958" s="2" t="s">
        <v>10956</v>
      </c>
      <c r="B5958" s="2" t="s">
        <v>10957</v>
      </c>
      <c r="C5958" s="2" t="s">
        <v>18947</v>
      </c>
    </row>
    <row r="5959" spans="1:3">
      <c r="A5959" s="2" t="s">
        <v>10958</v>
      </c>
      <c r="B5959" s="2" t="s">
        <v>10959</v>
      </c>
      <c r="C5959" s="2" t="s">
        <v>18948</v>
      </c>
    </row>
    <row r="5960" spans="1:3">
      <c r="A5960" s="2" t="s">
        <v>10960</v>
      </c>
      <c r="B5960" s="2" t="s">
        <v>10961</v>
      </c>
      <c r="C5960" s="2" t="s">
        <v>18949</v>
      </c>
    </row>
    <row r="5961" spans="1:3">
      <c r="A5961" s="2" t="s">
        <v>10962</v>
      </c>
      <c r="B5961" s="2" t="s">
        <v>10963</v>
      </c>
      <c r="C5961" s="2" t="s">
        <v>18950</v>
      </c>
    </row>
    <row r="5962" spans="1:3">
      <c r="A5962" s="2" t="s">
        <v>10964</v>
      </c>
      <c r="B5962" s="2" t="s">
        <v>10965</v>
      </c>
      <c r="C5962" s="2" t="s">
        <v>18951</v>
      </c>
    </row>
    <row r="5963" spans="1:3">
      <c r="A5963" s="2" t="s">
        <v>10966</v>
      </c>
      <c r="B5963" s="2" t="s">
        <v>10967</v>
      </c>
      <c r="C5963" s="2" t="s">
        <v>18952</v>
      </c>
    </row>
    <row r="5964" spans="1:3">
      <c r="A5964" s="2" t="s">
        <v>10968</v>
      </c>
      <c r="B5964" s="2" t="s">
        <v>10969</v>
      </c>
      <c r="C5964" s="2" t="s">
        <v>18953</v>
      </c>
    </row>
    <row r="5965" spans="1:3">
      <c r="A5965" s="2" t="s">
        <v>10970</v>
      </c>
      <c r="B5965" s="2" t="s">
        <v>10971</v>
      </c>
      <c r="C5965" s="2" t="s">
        <v>18954</v>
      </c>
    </row>
    <row r="5966" spans="1:3">
      <c r="A5966" s="2" t="s">
        <v>10972</v>
      </c>
      <c r="B5966" s="2" t="s">
        <v>10973</v>
      </c>
      <c r="C5966" s="2" t="s">
        <v>18955</v>
      </c>
    </row>
    <row r="5967" spans="1:3">
      <c r="A5967" s="2" t="s">
        <v>10974</v>
      </c>
      <c r="B5967" s="2" t="s">
        <v>10975</v>
      </c>
      <c r="C5967" s="2" t="s">
        <v>18956</v>
      </c>
    </row>
    <row r="5968" spans="1:3">
      <c r="A5968" s="2" t="s">
        <v>10976</v>
      </c>
      <c r="B5968" s="2" t="s">
        <v>10885</v>
      </c>
      <c r="C5968" s="2" t="s">
        <v>18957</v>
      </c>
    </row>
    <row r="5969" spans="1:3">
      <c r="A5969" s="2" t="s">
        <v>10977</v>
      </c>
      <c r="B5969" s="2" t="s">
        <v>10978</v>
      </c>
      <c r="C5969" s="2" t="s">
        <v>18958</v>
      </c>
    </row>
    <row r="5970" spans="1:3">
      <c r="A5970" s="2" t="s">
        <v>10979</v>
      </c>
      <c r="B5970" s="2" t="s">
        <v>10980</v>
      </c>
      <c r="C5970" s="2" t="s">
        <v>18959</v>
      </c>
    </row>
    <row r="5971" spans="1:3">
      <c r="A5971" s="2" t="s">
        <v>10981</v>
      </c>
      <c r="B5971" s="2" t="s">
        <v>10982</v>
      </c>
      <c r="C5971" s="2" t="s">
        <v>18960</v>
      </c>
    </row>
    <row r="5972" spans="1:3">
      <c r="A5972" s="2" t="s">
        <v>10983</v>
      </c>
      <c r="B5972" s="2" t="s">
        <v>10984</v>
      </c>
      <c r="C5972" s="2" t="s">
        <v>18961</v>
      </c>
    </row>
    <row r="5973" spans="1:3">
      <c r="A5973" s="2" t="s">
        <v>10985</v>
      </c>
      <c r="B5973" s="2" t="s">
        <v>10986</v>
      </c>
      <c r="C5973" s="2" t="s">
        <v>18962</v>
      </c>
    </row>
    <row r="5974" spans="1:3">
      <c r="A5974" s="2" t="s">
        <v>10987</v>
      </c>
      <c r="B5974" s="2" t="s">
        <v>1453</v>
      </c>
      <c r="C5974" s="2" t="s">
        <v>18963</v>
      </c>
    </row>
    <row r="5975" spans="1:3">
      <c r="A5975" s="2" t="s">
        <v>10988</v>
      </c>
      <c r="B5975" s="2" t="s">
        <v>10989</v>
      </c>
      <c r="C5975" s="2" t="s">
        <v>18964</v>
      </c>
    </row>
    <row r="5976" spans="1:3">
      <c r="A5976" s="2" t="s">
        <v>10990</v>
      </c>
      <c r="B5976" s="2" t="s">
        <v>10991</v>
      </c>
      <c r="C5976" s="2" t="s">
        <v>18965</v>
      </c>
    </row>
    <row r="5977" spans="1:3">
      <c r="A5977" s="2" t="s">
        <v>10992</v>
      </c>
      <c r="B5977" s="2" t="s">
        <v>10993</v>
      </c>
      <c r="C5977" s="2" t="s">
        <v>18966</v>
      </c>
    </row>
    <row r="5978" spans="1:3">
      <c r="A5978" s="2" t="s">
        <v>10994</v>
      </c>
      <c r="B5978" s="2" t="s">
        <v>2789</v>
      </c>
      <c r="C5978" s="2" t="s">
        <v>18967</v>
      </c>
    </row>
    <row r="5979" spans="1:3">
      <c r="A5979" s="2" t="s">
        <v>10995</v>
      </c>
      <c r="B5979" s="2" t="s">
        <v>10996</v>
      </c>
      <c r="C5979" s="2" t="s">
        <v>18968</v>
      </c>
    </row>
    <row r="5980" spans="1:3">
      <c r="A5980" s="2" t="s">
        <v>10997</v>
      </c>
      <c r="B5980" s="2" t="s">
        <v>10998</v>
      </c>
      <c r="C5980" s="2" t="s">
        <v>18969</v>
      </c>
    </row>
    <row r="5981" spans="1:3">
      <c r="A5981" s="2" t="s">
        <v>10999</v>
      </c>
      <c r="B5981" s="2" t="s">
        <v>11000</v>
      </c>
      <c r="C5981" s="2" t="s">
        <v>18970</v>
      </c>
    </row>
    <row r="5982" spans="1:3">
      <c r="A5982" s="2" t="s">
        <v>11001</v>
      </c>
      <c r="B5982" s="2" t="s">
        <v>11002</v>
      </c>
      <c r="C5982" s="2" t="s">
        <v>18971</v>
      </c>
    </row>
    <row r="5983" spans="1:3">
      <c r="A5983" s="2" t="s">
        <v>11003</v>
      </c>
      <c r="B5983" s="2" t="s">
        <v>11004</v>
      </c>
      <c r="C5983" s="2" t="s">
        <v>18972</v>
      </c>
    </row>
    <row r="5984" spans="1:3">
      <c r="A5984" s="2" t="s">
        <v>11005</v>
      </c>
      <c r="B5984" s="2" t="s">
        <v>11006</v>
      </c>
      <c r="C5984" s="2" t="s">
        <v>18973</v>
      </c>
    </row>
    <row r="5985" spans="1:3">
      <c r="A5985" s="2" t="s">
        <v>11007</v>
      </c>
      <c r="B5985" s="2" t="s">
        <v>11008</v>
      </c>
      <c r="C5985" s="2" t="s">
        <v>18974</v>
      </c>
    </row>
    <row r="5986" spans="1:3">
      <c r="A5986" s="2" t="s">
        <v>11009</v>
      </c>
      <c r="B5986" s="2" t="s">
        <v>11010</v>
      </c>
      <c r="C5986" s="2" t="s">
        <v>18975</v>
      </c>
    </row>
    <row r="5987" spans="1:3">
      <c r="A5987" s="2" t="s">
        <v>11011</v>
      </c>
      <c r="B5987" s="2" t="s">
        <v>11012</v>
      </c>
      <c r="C5987" s="2" t="s">
        <v>18976</v>
      </c>
    </row>
    <row r="5988" spans="1:3">
      <c r="A5988" s="2" t="s">
        <v>11013</v>
      </c>
      <c r="B5988" s="2" t="s">
        <v>11014</v>
      </c>
      <c r="C5988" s="2" t="s">
        <v>18977</v>
      </c>
    </row>
    <row r="5989" spans="1:3">
      <c r="A5989" s="2" t="s">
        <v>11015</v>
      </c>
      <c r="B5989" s="2" t="s">
        <v>11016</v>
      </c>
      <c r="C5989" s="2" t="s">
        <v>18978</v>
      </c>
    </row>
    <row r="5990" spans="1:3">
      <c r="A5990" s="2" t="s">
        <v>11017</v>
      </c>
      <c r="B5990" s="2" t="s">
        <v>11018</v>
      </c>
      <c r="C5990" s="2" t="s">
        <v>18979</v>
      </c>
    </row>
    <row r="5991" spans="1:3">
      <c r="A5991" s="2" t="s">
        <v>11019</v>
      </c>
      <c r="B5991" s="2" t="s">
        <v>11020</v>
      </c>
      <c r="C5991" s="2" t="s">
        <v>18980</v>
      </c>
    </row>
    <row r="5992" spans="1:3">
      <c r="A5992" s="2" t="s">
        <v>11021</v>
      </c>
      <c r="B5992" s="2" t="s">
        <v>11022</v>
      </c>
      <c r="C5992" s="2" t="s">
        <v>18981</v>
      </c>
    </row>
    <row r="5993" spans="1:3">
      <c r="A5993" s="2" t="s">
        <v>11023</v>
      </c>
      <c r="B5993" s="2" t="s">
        <v>11024</v>
      </c>
      <c r="C5993" s="2" t="s">
        <v>18982</v>
      </c>
    </row>
    <row r="5994" spans="1:3">
      <c r="A5994" s="2" t="s">
        <v>11025</v>
      </c>
      <c r="B5994" s="2" t="s">
        <v>11026</v>
      </c>
      <c r="C5994" s="2" t="s">
        <v>18983</v>
      </c>
    </row>
    <row r="5995" spans="1:3">
      <c r="A5995" s="2" t="s">
        <v>11027</v>
      </c>
      <c r="B5995" s="2" t="s">
        <v>11022</v>
      </c>
      <c r="C5995" s="2" t="s">
        <v>18981</v>
      </c>
    </row>
    <row r="5996" spans="1:3">
      <c r="A5996" s="2" t="s">
        <v>11028</v>
      </c>
      <c r="B5996" s="2" t="s">
        <v>11029</v>
      </c>
      <c r="C5996" s="2" t="s">
        <v>18984</v>
      </c>
    </row>
    <row r="5997" spans="1:3">
      <c r="A5997" s="2" t="s">
        <v>11030</v>
      </c>
      <c r="B5997" s="2" t="s">
        <v>1667</v>
      </c>
      <c r="C5997" s="2" t="s">
        <v>18985</v>
      </c>
    </row>
    <row r="5998" spans="1:3">
      <c r="A5998" s="2" t="s">
        <v>11031</v>
      </c>
      <c r="B5998" s="2" t="s">
        <v>3127</v>
      </c>
      <c r="C5998" s="2" t="s">
        <v>18986</v>
      </c>
    </row>
    <row r="5999" spans="1:3">
      <c r="A5999" s="2" t="s">
        <v>11032</v>
      </c>
      <c r="B5999" s="2" t="s">
        <v>1336</v>
      </c>
      <c r="C5999" s="2" t="s">
        <v>18987</v>
      </c>
    </row>
    <row r="6000" spans="1:3">
      <c r="A6000" s="2" t="s">
        <v>11033</v>
      </c>
      <c r="B6000" s="2" t="s">
        <v>3136</v>
      </c>
      <c r="C6000" s="2" t="s">
        <v>18988</v>
      </c>
    </row>
    <row r="6001" spans="1:3">
      <c r="A6001" s="2" t="s">
        <v>11034</v>
      </c>
      <c r="B6001" s="2" t="s">
        <v>11035</v>
      </c>
      <c r="C6001" s="2" t="s">
        <v>18989</v>
      </c>
    </row>
    <row r="6002" spans="1:3">
      <c r="A6002" s="2" t="s">
        <v>11036</v>
      </c>
      <c r="B6002" s="2" t="s">
        <v>11037</v>
      </c>
      <c r="C6002" s="2" t="s">
        <v>18990</v>
      </c>
    </row>
    <row r="6003" spans="1:3">
      <c r="A6003" s="2" t="s">
        <v>11038</v>
      </c>
      <c r="B6003" s="2" t="s">
        <v>11039</v>
      </c>
      <c r="C6003" s="2" t="s">
        <v>18991</v>
      </c>
    </row>
    <row r="6004" spans="1:3">
      <c r="A6004" s="2" t="s">
        <v>11040</v>
      </c>
      <c r="B6004" s="2" t="s">
        <v>11041</v>
      </c>
      <c r="C6004" s="2" t="s">
        <v>18992</v>
      </c>
    </row>
    <row r="6005" spans="1:3">
      <c r="A6005" s="2" t="s">
        <v>11042</v>
      </c>
      <c r="B6005" s="2" t="s">
        <v>11043</v>
      </c>
      <c r="C6005" s="2" t="s">
        <v>18993</v>
      </c>
    </row>
    <row r="6006" spans="1:3">
      <c r="A6006" s="2" t="s">
        <v>11044</v>
      </c>
      <c r="B6006" s="2" t="s">
        <v>2720</v>
      </c>
      <c r="C6006" s="2" t="s">
        <v>18994</v>
      </c>
    </row>
    <row r="6007" spans="1:3">
      <c r="A6007" s="2" t="s">
        <v>11045</v>
      </c>
      <c r="B6007" s="2" t="s">
        <v>11046</v>
      </c>
      <c r="C6007" s="2" t="s">
        <v>18995</v>
      </c>
    </row>
    <row r="6008" spans="1:3">
      <c r="A6008" s="2" t="s">
        <v>11047</v>
      </c>
      <c r="B6008" s="2" t="s">
        <v>11048</v>
      </c>
      <c r="C6008" s="2" t="s">
        <v>18996</v>
      </c>
    </row>
    <row r="6009" spans="1:3">
      <c r="A6009" s="2" t="s">
        <v>11049</v>
      </c>
      <c r="B6009" s="2" t="s">
        <v>11050</v>
      </c>
      <c r="C6009" s="2" t="s">
        <v>18997</v>
      </c>
    </row>
    <row r="6010" spans="1:3">
      <c r="A6010" s="2" t="s">
        <v>11051</v>
      </c>
      <c r="B6010" s="2" t="s">
        <v>11052</v>
      </c>
      <c r="C6010" s="2" t="s">
        <v>18998</v>
      </c>
    </row>
    <row r="6011" spans="1:3">
      <c r="A6011" s="2" t="s">
        <v>11053</v>
      </c>
      <c r="B6011" s="2" t="s">
        <v>11054</v>
      </c>
      <c r="C6011" s="2" t="s">
        <v>18999</v>
      </c>
    </row>
    <row r="6012" spans="1:3">
      <c r="A6012" s="2" t="s">
        <v>11055</v>
      </c>
      <c r="B6012" s="2" t="s">
        <v>11056</v>
      </c>
      <c r="C6012" s="2" t="s">
        <v>19000</v>
      </c>
    </row>
    <row r="6013" spans="1:3">
      <c r="A6013" s="2" t="s">
        <v>11057</v>
      </c>
      <c r="B6013" s="2" t="s">
        <v>11058</v>
      </c>
      <c r="C6013" s="2" t="s">
        <v>19001</v>
      </c>
    </row>
    <row r="6014" spans="1:3">
      <c r="A6014" s="2" t="s">
        <v>11059</v>
      </c>
      <c r="B6014" s="2" t="s">
        <v>11060</v>
      </c>
      <c r="C6014" s="2" t="s">
        <v>19002</v>
      </c>
    </row>
    <row r="6015" spans="1:3">
      <c r="A6015" s="2" t="s">
        <v>11061</v>
      </c>
      <c r="B6015" s="2" t="s">
        <v>11062</v>
      </c>
      <c r="C6015" s="2" t="s">
        <v>19003</v>
      </c>
    </row>
    <row r="6016" spans="1:3">
      <c r="A6016" s="2" t="s">
        <v>11063</v>
      </c>
      <c r="B6016" s="2" t="s">
        <v>11064</v>
      </c>
      <c r="C6016" s="2" t="s">
        <v>19004</v>
      </c>
    </row>
    <row r="6017" spans="1:3">
      <c r="A6017" s="2" t="s">
        <v>11065</v>
      </c>
      <c r="B6017" s="2" t="s">
        <v>2765</v>
      </c>
      <c r="C6017" s="2" t="s">
        <v>19005</v>
      </c>
    </row>
    <row r="6018" spans="1:3">
      <c r="A6018" s="2" t="s">
        <v>11066</v>
      </c>
      <c r="B6018" s="2" t="s">
        <v>11067</v>
      </c>
      <c r="C6018" s="2" t="s">
        <v>19006</v>
      </c>
    </row>
    <row r="6019" spans="1:3">
      <c r="A6019" s="2" t="s">
        <v>11068</v>
      </c>
      <c r="B6019" s="2" t="s">
        <v>11069</v>
      </c>
      <c r="C6019" s="2" t="s">
        <v>19007</v>
      </c>
    </row>
    <row r="6020" spans="1:3">
      <c r="A6020" s="2" t="s">
        <v>11070</v>
      </c>
      <c r="B6020" s="2" t="s">
        <v>11071</v>
      </c>
      <c r="C6020" s="2" t="s">
        <v>19008</v>
      </c>
    </row>
    <row r="6021" spans="1:3">
      <c r="A6021" s="2" t="s">
        <v>11072</v>
      </c>
      <c r="B6021" s="2" t="s">
        <v>11073</v>
      </c>
      <c r="C6021" s="2" t="s">
        <v>19009</v>
      </c>
    </row>
    <row r="6022" spans="1:3">
      <c r="A6022" s="2" t="s">
        <v>11074</v>
      </c>
      <c r="B6022" s="2" t="s">
        <v>19010</v>
      </c>
      <c r="C6022" s="2" t="s">
        <v>19011</v>
      </c>
    </row>
    <row r="6023" spans="1:3">
      <c r="A6023" s="2" t="s">
        <v>11075</v>
      </c>
      <c r="B6023" s="2" t="s">
        <v>11076</v>
      </c>
      <c r="C6023" s="2" t="s">
        <v>19012</v>
      </c>
    </row>
    <row r="6024" spans="1:3">
      <c r="A6024" s="2" t="s">
        <v>11077</v>
      </c>
      <c r="B6024" s="2" t="s">
        <v>2118</v>
      </c>
      <c r="C6024" s="2" t="s">
        <v>19013</v>
      </c>
    </row>
    <row r="6025" spans="1:3">
      <c r="A6025" s="2" t="s">
        <v>11078</v>
      </c>
      <c r="B6025" s="2" t="s">
        <v>11079</v>
      </c>
      <c r="C6025" s="2" t="s">
        <v>19014</v>
      </c>
    </row>
    <row r="6026" spans="1:3">
      <c r="A6026" s="2" t="s">
        <v>11080</v>
      </c>
      <c r="B6026" s="2" t="s">
        <v>11081</v>
      </c>
      <c r="C6026" s="2" t="s">
        <v>19015</v>
      </c>
    </row>
    <row r="6027" spans="1:3">
      <c r="A6027" s="2" t="s">
        <v>11082</v>
      </c>
      <c r="B6027" s="2" t="s">
        <v>11083</v>
      </c>
      <c r="C6027" s="2" t="s">
        <v>19016</v>
      </c>
    </row>
    <row r="6028" spans="1:3">
      <c r="A6028" s="2" t="s">
        <v>11084</v>
      </c>
      <c r="B6028" s="2" t="s">
        <v>11085</v>
      </c>
      <c r="C6028" s="2" t="s">
        <v>19017</v>
      </c>
    </row>
    <row r="6029" spans="1:3">
      <c r="A6029" s="2" t="s">
        <v>11086</v>
      </c>
      <c r="B6029" s="2" t="s">
        <v>11087</v>
      </c>
      <c r="C6029" s="2" t="s">
        <v>19018</v>
      </c>
    </row>
    <row r="6030" spans="1:3">
      <c r="A6030" s="2" t="s">
        <v>11088</v>
      </c>
      <c r="B6030" s="2" t="s">
        <v>11089</v>
      </c>
      <c r="C6030" s="2" t="s">
        <v>19019</v>
      </c>
    </row>
    <row r="6031" spans="1:3">
      <c r="A6031" s="2" t="s">
        <v>11090</v>
      </c>
      <c r="B6031" s="2" t="s">
        <v>11091</v>
      </c>
      <c r="C6031" s="2" t="s">
        <v>19020</v>
      </c>
    </row>
    <row r="6032" spans="1:3">
      <c r="A6032" s="2" t="s">
        <v>11092</v>
      </c>
      <c r="B6032" s="2" t="s">
        <v>11093</v>
      </c>
      <c r="C6032" s="2" t="s">
        <v>19021</v>
      </c>
    </row>
    <row r="6033" spans="1:3">
      <c r="A6033" s="2" t="s">
        <v>11094</v>
      </c>
      <c r="B6033" s="2" t="s">
        <v>11095</v>
      </c>
      <c r="C6033" s="2" t="s">
        <v>19022</v>
      </c>
    </row>
    <row r="6034" spans="1:3">
      <c r="A6034" s="2" t="s">
        <v>11096</v>
      </c>
      <c r="B6034" s="2" t="s">
        <v>11097</v>
      </c>
      <c r="C6034" s="2" t="s">
        <v>19023</v>
      </c>
    </row>
    <row r="6035" spans="1:3">
      <c r="A6035" s="2" t="s">
        <v>11098</v>
      </c>
      <c r="B6035" s="2" t="s">
        <v>11099</v>
      </c>
      <c r="C6035" s="2" t="s">
        <v>19024</v>
      </c>
    </row>
    <row r="6036" spans="1:3">
      <c r="A6036" s="2" t="s">
        <v>11100</v>
      </c>
      <c r="B6036" s="2" t="s">
        <v>11101</v>
      </c>
      <c r="C6036" s="2" t="s">
        <v>19025</v>
      </c>
    </row>
    <row r="6037" spans="1:3">
      <c r="A6037" s="2" t="s">
        <v>11102</v>
      </c>
      <c r="B6037" s="2" t="s">
        <v>11103</v>
      </c>
      <c r="C6037" s="2" t="s">
        <v>19026</v>
      </c>
    </row>
    <row r="6038" spans="1:3">
      <c r="A6038" s="2" t="s">
        <v>11104</v>
      </c>
      <c r="B6038" s="2" t="s">
        <v>11105</v>
      </c>
      <c r="C6038" s="2" t="s">
        <v>19027</v>
      </c>
    </row>
    <row r="6039" spans="1:3">
      <c r="A6039" s="2" t="s">
        <v>11106</v>
      </c>
      <c r="B6039" s="2" t="s">
        <v>11107</v>
      </c>
      <c r="C6039" s="2" t="s">
        <v>19028</v>
      </c>
    </row>
    <row r="6040" spans="1:3">
      <c r="A6040" s="2" t="s">
        <v>11108</v>
      </c>
      <c r="B6040" s="2" t="s">
        <v>11109</v>
      </c>
      <c r="C6040" s="2" t="s">
        <v>19029</v>
      </c>
    </row>
    <row r="6041" spans="1:3">
      <c r="A6041" s="2" t="s">
        <v>11110</v>
      </c>
      <c r="B6041" s="2" t="s">
        <v>11111</v>
      </c>
      <c r="C6041" s="2" t="s">
        <v>19030</v>
      </c>
    </row>
    <row r="6042" spans="1:3">
      <c r="A6042" s="2" t="s">
        <v>11112</v>
      </c>
      <c r="B6042" s="2" t="s">
        <v>11113</v>
      </c>
      <c r="C6042" s="2" t="s">
        <v>19031</v>
      </c>
    </row>
    <row r="6043" spans="1:3">
      <c r="A6043" s="2" t="s">
        <v>11114</v>
      </c>
      <c r="B6043" s="2" t="s">
        <v>11115</v>
      </c>
      <c r="C6043" s="2" t="s">
        <v>19032</v>
      </c>
    </row>
    <row r="6044" spans="1:3">
      <c r="A6044" s="2" t="s">
        <v>11116</v>
      </c>
      <c r="B6044" s="2" t="s">
        <v>11117</v>
      </c>
      <c r="C6044" s="2" t="s">
        <v>19033</v>
      </c>
    </row>
    <row r="6045" spans="1:3">
      <c r="A6045" s="2" t="s">
        <v>11118</v>
      </c>
      <c r="B6045" s="2" t="s">
        <v>11119</v>
      </c>
      <c r="C6045" s="2" t="s">
        <v>19034</v>
      </c>
    </row>
    <row r="6046" spans="1:3">
      <c r="A6046" s="2" t="s">
        <v>11120</v>
      </c>
      <c r="B6046" s="2" t="s">
        <v>11121</v>
      </c>
      <c r="C6046" s="2" t="s">
        <v>19035</v>
      </c>
    </row>
    <row r="6047" spans="1:3">
      <c r="A6047" s="2" t="s">
        <v>11122</v>
      </c>
      <c r="B6047" s="2" t="s">
        <v>11123</v>
      </c>
      <c r="C6047" s="2" t="s">
        <v>19036</v>
      </c>
    </row>
    <row r="6048" spans="1:3">
      <c r="A6048" s="2" t="s">
        <v>11124</v>
      </c>
      <c r="B6048" s="2" t="s">
        <v>11125</v>
      </c>
      <c r="C6048" s="2" t="s">
        <v>19037</v>
      </c>
    </row>
    <row r="6049" spans="1:3">
      <c r="A6049" s="2" t="s">
        <v>11126</v>
      </c>
      <c r="B6049" s="2" t="s">
        <v>11127</v>
      </c>
      <c r="C6049" s="2" t="s">
        <v>19038</v>
      </c>
    </row>
    <row r="6050" spans="1:3">
      <c r="A6050" s="2" t="s">
        <v>11128</v>
      </c>
      <c r="B6050" s="2" t="s">
        <v>11129</v>
      </c>
      <c r="C6050" s="2" t="s">
        <v>19039</v>
      </c>
    </row>
    <row r="6051" spans="1:3">
      <c r="A6051" s="2" t="s">
        <v>11130</v>
      </c>
      <c r="B6051" s="2" t="s">
        <v>11131</v>
      </c>
      <c r="C6051" s="2" t="s">
        <v>19040</v>
      </c>
    </row>
    <row r="6052" spans="1:3">
      <c r="A6052" s="2" t="s">
        <v>11132</v>
      </c>
      <c r="B6052" s="2" t="s">
        <v>11133</v>
      </c>
      <c r="C6052" s="2" t="s">
        <v>19041</v>
      </c>
    </row>
    <row r="6053" spans="1:3">
      <c r="A6053" s="2" t="s">
        <v>11134</v>
      </c>
      <c r="B6053" s="2" t="s">
        <v>11135</v>
      </c>
      <c r="C6053" s="2" t="s">
        <v>19042</v>
      </c>
    </row>
    <row r="6054" spans="1:3">
      <c r="A6054" s="2" t="s">
        <v>11136</v>
      </c>
      <c r="B6054" s="2" t="s">
        <v>11137</v>
      </c>
      <c r="C6054" s="2" t="s">
        <v>19043</v>
      </c>
    </row>
    <row r="6055" spans="1:3">
      <c r="A6055" s="2" t="s">
        <v>11138</v>
      </c>
      <c r="B6055" s="2" t="s">
        <v>11139</v>
      </c>
      <c r="C6055" s="2" t="s">
        <v>19044</v>
      </c>
    </row>
    <row r="6056" spans="1:3">
      <c r="A6056" s="2" t="s">
        <v>11140</v>
      </c>
      <c r="B6056" s="2" t="s">
        <v>11141</v>
      </c>
      <c r="C6056" s="2" t="s">
        <v>19045</v>
      </c>
    </row>
    <row r="6057" spans="1:3">
      <c r="A6057" s="2" t="s">
        <v>11142</v>
      </c>
      <c r="B6057" s="2" t="s">
        <v>11143</v>
      </c>
      <c r="C6057" s="2" t="s">
        <v>19046</v>
      </c>
    </row>
    <row r="6058" spans="1:3">
      <c r="A6058" s="2" t="s">
        <v>11144</v>
      </c>
      <c r="B6058" s="2" t="s">
        <v>11145</v>
      </c>
      <c r="C6058" s="2" t="s">
        <v>19047</v>
      </c>
    </row>
    <row r="6059" spans="1:3">
      <c r="A6059" s="2" t="s">
        <v>11146</v>
      </c>
      <c r="B6059" s="2" t="s">
        <v>11147</v>
      </c>
      <c r="C6059" s="2" t="s">
        <v>19048</v>
      </c>
    </row>
    <row r="6060" spans="1:3">
      <c r="A6060" s="2" t="s">
        <v>11148</v>
      </c>
      <c r="B6060" s="2" t="s">
        <v>11149</v>
      </c>
      <c r="C6060" s="2" t="s">
        <v>19049</v>
      </c>
    </row>
    <row r="6061" spans="1:3">
      <c r="A6061" s="2" t="s">
        <v>11150</v>
      </c>
      <c r="B6061" s="2" t="s">
        <v>11151</v>
      </c>
      <c r="C6061" s="2" t="s">
        <v>19050</v>
      </c>
    </row>
    <row r="6062" spans="1:3">
      <c r="A6062" s="2" t="s">
        <v>11152</v>
      </c>
      <c r="B6062" s="2" t="s">
        <v>11153</v>
      </c>
      <c r="C6062" s="2" t="s">
        <v>19051</v>
      </c>
    </row>
    <row r="6063" spans="1:3">
      <c r="A6063" s="2" t="s">
        <v>11154</v>
      </c>
      <c r="B6063" s="2" t="s">
        <v>11155</v>
      </c>
      <c r="C6063" s="2" t="s">
        <v>19052</v>
      </c>
    </row>
    <row r="6064" spans="1:3">
      <c r="A6064" s="2" t="s">
        <v>11156</v>
      </c>
      <c r="B6064" s="2" t="s">
        <v>11157</v>
      </c>
      <c r="C6064" s="2" t="s">
        <v>19053</v>
      </c>
    </row>
    <row r="6065" spans="1:3">
      <c r="A6065" s="2" t="s">
        <v>11158</v>
      </c>
      <c r="B6065" s="2" t="s">
        <v>11159</v>
      </c>
      <c r="C6065" s="2" t="s">
        <v>19054</v>
      </c>
    </row>
    <row r="6066" spans="1:3">
      <c r="A6066" s="2" t="s">
        <v>11160</v>
      </c>
      <c r="B6066" s="2" t="s">
        <v>11161</v>
      </c>
      <c r="C6066" s="2" t="s">
        <v>19055</v>
      </c>
    </row>
    <row r="6067" spans="1:3">
      <c r="A6067" s="2" t="s">
        <v>11162</v>
      </c>
      <c r="B6067" s="2" t="s">
        <v>11163</v>
      </c>
      <c r="C6067" s="2" t="s">
        <v>19056</v>
      </c>
    </row>
    <row r="6068" spans="1:3">
      <c r="A6068" s="2" t="s">
        <v>11164</v>
      </c>
      <c r="B6068" s="2" t="s">
        <v>11165</v>
      </c>
      <c r="C6068" s="2" t="s">
        <v>19057</v>
      </c>
    </row>
    <row r="6069" spans="1:3">
      <c r="A6069" s="2" t="s">
        <v>11166</v>
      </c>
      <c r="B6069" s="2" t="s">
        <v>11167</v>
      </c>
      <c r="C6069" s="2" t="s">
        <v>19058</v>
      </c>
    </row>
    <row r="6070" spans="1:3">
      <c r="A6070" s="2" t="s">
        <v>11168</v>
      </c>
      <c r="B6070" s="2" t="s">
        <v>11169</v>
      </c>
      <c r="C6070" s="2" t="s">
        <v>19059</v>
      </c>
    </row>
    <row r="6071" spans="1:3">
      <c r="A6071" s="2" t="s">
        <v>11170</v>
      </c>
      <c r="B6071" s="2" t="s">
        <v>11171</v>
      </c>
      <c r="C6071" s="2" t="s">
        <v>19060</v>
      </c>
    </row>
    <row r="6072" spans="1:3">
      <c r="A6072" s="2" t="s">
        <v>11172</v>
      </c>
      <c r="B6072" s="2" t="s">
        <v>11173</v>
      </c>
      <c r="C6072" s="2" t="s">
        <v>19061</v>
      </c>
    </row>
    <row r="6073" spans="1:3">
      <c r="A6073" s="2" t="s">
        <v>11174</v>
      </c>
      <c r="B6073" s="2" t="s">
        <v>11175</v>
      </c>
      <c r="C6073" s="2" t="s">
        <v>19062</v>
      </c>
    </row>
    <row r="6074" spans="1:3">
      <c r="A6074" s="2" t="s">
        <v>11176</v>
      </c>
      <c r="B6074" s="2" t="s">
        <v>11177</v>
      </c>
      <c r="C6074" s="2" t="s">
        <v>19063</v>
      </c>
    </row>
    <row r="6075" spans="1:3">
      <c r="A6075" s="2" t="s">
        <v>11178</v>
      </c>
      <c r="B6075" s="2" t="s">
        <v>11179</v>
      </c>
      <c r="C6075" s="2" t="s">
        <v>19064</v>
      </c>
    </row>
    <row r="6076" spans="1:3">
      <c r="A6076" s="2" t="s">
        <v>11180</v>
      </c>
      <c r="B6076" s="2" t="s">
        <v>11181</v>
      </c>
      <c r="C6076" s="2" t="s">
        <v>19065</v>
      </c>
    </row>
    <row r="6077" spans="1:3">
      <c r="A6077" s="2" t="s">
        <v>11182</v>
      </c>
      <c r="B6077" s="2" t="s">
        <v>11183</v>
      </c>
      <c r="C6077" s="2" t="s">
        <v>19066</v>
      </c>
    </row>
    <row r="6078" spans="1:3">
      <c r="A6078" s="2" t="s">
        <v>11184</v>
      </c>
      <c r="B6078" s="2" t="s">
        <v>11185</v>
      </c>
      <c r="C6078" s="2" t="s">
        <v>19067</v>
      </c>
    </row>
    <row r="6079" spans="1:3">
      <c r="A6079" s="2" t="s">
        <v>11186</v>
      </c>
      <c r="B6079" s="2" t="s">
        <v>11187</v>
      </c>
      <c r="C6079" s="2" t="s">
        <v>19068</v>
      </c>
    </row>
    <row r="6080" spans="1:3">
      <c r="A6080" s="2" t="s">
        <v>11188</v>
      </c>
      <c r="B6080" s="2" t="s">
        <v>11189</v>
      </c>
      <c r="C6080" s="2" t="s">
        <v>19069</v>
      </c>
    </row>
    <row r="6081" spans="1:3">
      <c r="A6081" s="2" t="s">
        <v>11190</v>
      </c>
      <c r="B6081" s="2" t="s">
        <v>11191</v>
      </c>
      <c r="C6081" s="2" t="s">
        <v>19070</v>
      </c>
    </row>
    <row r="6082" spans="1:3">
      <c r="A6082" s="2" t="s">
        <v>11192</v>
      </c>
      <c r="B6082" s="2" t="s">
        <v>11193</v>
      </c>
      <c r="C6082" s="2" t="s">
        <v>19071</v>
      </c>
    </row>
    <row r="6083" spans="1:3">
      <c r="A6083" s="2" t="s">
        <v>11194</v>
      </c>
      <c r="B6083" s="2" t="s">
        <v>11195</v>
      </c>
      <c r="C6083" s="2" t="s">
        <v>19072</v>
      </c>
    </row>
    <row r="6084" spans="1:3">
      <c r="A6084" s="2" t="s">
        <v>11196</v>
      </c>
      <c r="B6084" s="2" t="s">
        <v>11197</v>
      </c>
      <c r="C6084" s="2" t="s">
        <v>19073</v>
      </c>
    </row>
    <row r="6085" spans="1:3">
      <c r="A6085" s="2" t="s">
        <v>11198</v>
      </c>
      <c r="B6085" s="2" t="s">
        <v>19074</v>
      </c>
      <c r="C6085" s="2" t="s">
        <v>19075</v>
      </c>
    </row>
    <row r="6086" spans="1:3">
      <c r="A6086" s="2" t="s">
        <v>11199</v>
      </c>
      <c r="B6086" s="2" t="s">
        <v>19076</v>
      </c>
      <c r="C6086" s="2" t="s">
        <v>19077</v>
      </c>
    </row>
    <row r="6087" spans="1:3">
      <c r="A6087" s="2" t="s">
        <v>11200</v>
      </c>
      <c r="B6087" s="2" t="s">
        <v>19078</v>
      </c>
      <c r="C6087" s="2" t="s">
        <v>19079</v>
      </c>
    </row>
    <row r="6088" spans="1:3">
      <c r="A6088" s="2" t="s">
        <v>11201</v>
      </c>
      <c r="B6088" s="2" t="s">
        <v>19080</v>
      </c>
      <c r="C6088" s="2" t="s">
        <v>19081</v>
      </c>
    </row>
    <row r="6089" spans="1:3">
      <c r="A6089" s="2" t="s">
        <v>11202</v>
      </c>
      <c r="B6089" s="2" t="s">
        <v>19082</v>
      </c>
      <c r="C6089" s="2" t="s">
        <v>19083</v>
      </c>
    </row>
    <row r="6090" spans="1:3">
      <c r="A6090" s="2" t="s">
        <v>11203</v>
      </c>
      <c r="B6090" s="2" t="s">
        <v>11204</v>
      </c>
      <c r="C6090" s="2" t="s">
        <v>19084</v>
      </c>
    </row>
    <row r="6091" spans="1:3">
      <c r="A6091" s="2" t="s">
        <v>11203</v>
      </c>
      <c r="B6091" s="2" t="s">
        <v>11204</v>
      </c>
      <c r="C6091" s="2" t="s">
        <v>19084</v>
      </c>
    </row>
    <row r="6092" spans="1:3">
      <c r="A6092" s="2" t="s">
        <v>11205</v>
      </c>
      <c r="B6092" s="2" t="s">
        <v>11206</v>
      </c>
      <c r="C6092" s="2" t="s">
        <v>19085</v>
      </c>
    </row>
    <row r="6093" spans="1:3">
      <c r="A6093" s="2" t="s">
        <v>11205</v>
      </c>
      <c r="B6093" s="2" t="s">
        <v>11206</v>
      </c>
      <c r="C6093" s="2" t="s">
        <v>19085</v>
      </c>
    </row>
    <row r="6094" spans="1:3">
      <c r="A6094" s="2" t="s">
        <v>11207</v>
      </c>
      <c r="B6094" s="2" t="s">
        <v>11208</v>
      </c>
      <c r="C6094" s="2" t="s">
        <v>19086</v>
      </c>
    </row>
    <row r="6095" spans="1:3">
      <c r="A6095" s="2" t="s">
        <v>11207</v>
      </c>
      <c r="B6095" s="2" t="s">
        <v>11208</v>
      </c>
      <c r="C6095" s="2" t="s">
        <v>19086</v>
      </c>
    </row>
    <row r="6096" spans="1:3">
      <c r="A6096" s="2" t="s">
        <v>11209</v>
      </c>
      <c r="B6096" s="2" t="s">
        <v>11210</v>
      </c>
      <c r="C6096" s="2" t="s">
        <v>19087</v>
      </c>
    </row>
    <row r="6097" spans="1:3">
      <c r="A6097" s="2" t="s">
        <v>11209</v>
      </c>
      <c r="B6097" s="2" t="s">
        <v>11210</v>
      </c>
      <c r="C6097" s="2" t="s">
        <v>19087</v>
      </c>
    </row>
    <row r="6098" spans="1:3">
      <c r="A6098" s="2" t="s">
        <v>11211</v>
      </c>
      <c r="B6098" s="2" t="s">
        <v>11212</v>
      </c>
      <c r="C6098" s="2" t="s">
        <v>19088</v>
      </c>
    </row>
    <row r="6099" spans="1:3">
      <c r="A6099" s="2" t="s">
        <v>11211</v>
      </c>
      <c r="B6099" s="2" t="s">
        <v>11212</v>
      </c>
      <c r="C6099" s="2" t="s">
        <v>19088</v>
      </c>
    </row>
    <row r="6100" spans="1:3">
      <c r="A6100" s="2" t="s">
        <v>11213</v>
      </c>
      <c r="B6100" s="2" t="s">
        <v>11214</v>
      </c>
      <c r="C6100" s="2" t="s">
        <v>19089</v>
      </c>
    </row>
    <row r="6101" spans="1:3">
      <c r="A6101" s="2" t="s">
        <v>11213</v>
      </c>
      <c r="B6101" s="2" t="s">
        <v>11214</v>
      </c>
      <c r="C6101" s="2" t="s">
        <v>19089</v>
      </c>
    </row>
    <row r="6102" spans="1:3">
      <c r="A6102" s="2" t="s">
        <v>11215</v>
      </c>
      <c r="B6102" s="2" t="s">
        <v>11216</v>
      </c>
      <c r="C6102" s="2" t="s">
        <v>19090</v>
      </c>
    </row>
    <row r="6103" spans="1:3">
      <c r="A6103" s="2" t="s">
        <v>11217</v>
      </c>
      <c r="B6103" s="2" t="s">
        <v>11218</v>
      </c>
      <c r="C6103" s="2" t="s">
        <v>19091</v>
      </c>
    </row>
    <row r="6104" spans="1:3">
      <c r="A6104" s="2" t="s">
        <v>11219</v>
      </c>
      <c r="B6104" s="2" t="s">
        <v>11220</v>
      </c>
      <c r="C6104" s="2" t="s">
        <v>19092</v>
      </c>
    </row>
    <row r="6105" spans="1:3">
      <c r="A6105" s="2" t="s">
        <v>11221</v>
      </c>
      <c r="B6105" s="2" t="s">
        <v>11222</v>
      </c>
      <c r="C6105" s="2" t="s">
        <v>19093</v>
      </c>
    </row>
    <row r="6106" spans="1:3">
      <c r="A6106" s="2" t="s">
        <v>11221</v>
      </c>
      <c r="B6106" s="2" t="s">
        <v>11222</v>
      </c>
      <c r="C6106" s="2" t="s">
        <v>19093</v>
      </c>
    </row>
    <row r="6107" spans="1:3">
      <c r="A6107" s="2" t="s">
        <v>11223</v>
      </c>
      <c r="B6107" s="2" t="s">
        <v>11224</v>
      </c>
      <c r="C6107" s="2" t="s">
        <v>19094</v>
      </c>
    </row>
    <row r="6108" spans="1:3">
      <c r="A6108" s="2" t="s">
        <v>11223</v>
      </c>
      <c r="B6108" s="2" t="s">
        <v>11224</v>
      </c>
      <c r="C6108" s="2" t="s">
        <v>19094</v>
      </c>
    </row>
    <row r="6109" spans="1:3">
      <c r="A6109" s="2" t="s">
        <v>11225</v>
      </c>
      <c r="B6109" s="2" t="s">
        <v>11226</v>
      </c>
      <c r="C6109" s="2" t="s">
        <v>19095</v>
      </c>
    </row>
    <row r="6110" spans="1:3">
      <c r="A6110" s="2" t="s">
        <v>11225</v>
      </c>
      <c r="B6110" s="2" t="s">
        <v>11226</v>
      </c>
      <c r="C6110" s="2" t="s">
        <v>19095</v>
      </c>
    </row>
    <row r="6111" spans="1:3">
      <c r="A6111" s="2" t="s">
        <v>11227</v>
      </c>
      <c r="B6111" s="2" t="s">
        <v>11228</v>
      </c>
      <c r="C6111" s="2" t="s">
        <v>19096</v>
      </c>
    </row>
    <row r="6112" spans="1:3">
      <c r="A6112" s="2" t="s">
        <v>11227</v>
      </c>
      <c r="B6112" s="2" t="s">
        <v>11228</v>
      </c>
      <c r="C6112" s="2" t="s">
        <v>19096</v>
      </c>
    </row>
    <row r="6113" spans="1:3">
      <c r="A6113" s="2" t="s">
        <v>11229</v>
      </c>
      <c r="B6113" s="2" t="s">
        <v>11230</v>
      </c>
      <c r="C6113" s="2" t="s">
        <v>19097</v>
      </c>
    </row>
    <row r="6114" spans="1:3">
      <c r="A6114" s="2" t="s">
        <v>11229</v>
      </c>
      <c r="B6114" s="2" t="s">
        <v>11230</v>
      </c>
      <c r="C6114" s="2" t="s">
        <v>19097</v>
      </c>
    </row>
    <row r="6115" spans="1:3">
      <c r="A6115" s="2" t="s">
        <v>11231</v>
      </c>
      <c r="B6115" s="2" t="s">
        <v>11232</v>
      </c>
      <c r="C6115" s="2" t="s">
        <v>19098</v>
      </c>
    </row>
    <row r="6116" spans="1:3">
      <c r="A6116" s="2" t="s">
        <v>11231</v>
      </c>
      <c r="B6116" s="2" t="s">
        <v>11232</v>
      </c>
      <c r="C6116" s="2" t="s">
        <v>19098</v>
      </c>
    </row>
    <row r="6117" spans="1:3">
      <c r="A6117" s="2" t="s">
        <v>11233</v>
      </c>
      <c r="B6117" s="2" t="s">
        <v>11234</v>
      </c>
      <c r="C6117" s="2" t="s">
        <v>19099</v>
      </c>
    </row>
    <row r="6118" spans="1:3">
      <c r="A6118" s="2" t="s">
        <v>11233</v>
      </c>
      <c r="B6118" s="2" t="s">
        <v>11234</v>
      </c>
      <c r="C6118" s="2" t="s">
        <v>19099</v>
      </c>
    </row>
    <row r="6119" spans="1:3">
      <c r="A6119" s="2" t="s">
        <v>11235</v>
      </c>
      <c r="B6119" s="2" t="s">
        <v>11236</v>
      </c>
      <c r="C6119" s="2" t="s">
        <v>19100</v>
      </c>
    </row>
    <row r="6120" spans="1:3">
      <c r="A6120" s="2" t="s">
        <v>11235</v>
      </c>
      <c r="B6120" s="2" t="s">
        <v>11236</v>
      </c>
      <c r="C6120" s="2" t="s">
        <v>19100</v>
      </c>
    </row>
    <row r="6121" spans="1:3">
      <c r="A6121" s="2" t="s">
        <v>11237</v>
      </c>
      <c r="B6121" s="2" t="s">
        <v>11238</v>
      </c>
      <c r="C6121" s="2" t="s">
        <v>19101</v>
      </c>
    </row>
    <row r="6122" spans="1:3">
      <c r="A6122" s="2" t="s">
        <v>11237</v>
      </c>
      <c r="B6122" s="2" t="s">
        <v>11238</v>
      </c>
      <c r="C6122" s="2" t="s">
        <v>19101</v>
      </c>
    </row>
    <row r="6123" spans="1:3">
      <c r="A6123" s="2" t="s">
        <v>11239</v>
      </c>
      <c r="B6123" s="2" t="s">
        <v>11240</v>
      </c>
      <c r="C6123" s="2" t="s">
        <v>19102</v>
      </c>
    </row>
    <row r="6124" spans="1:3">
      <c r="A6124" s="2" t="s">
        <v>11239</v>
      </c>
      <c r="B6124" s="2" t="s">
        <v>11240</v>
      </c>
      <c r="C6124" s="2" t="s">
        <v>19102</v>
      </c>
    </row>
    <row r="6125" spans="1:3">
      <c r="A6125" s="2" t="s">
        <v>11241</v>
      </c>
      <c r="B6125" s="2" t="s">
        <v>11242</v>
      </c>
      <c r="C6125" s="2" t="s">
        <v>19103</v>
      </c>
    </row>
    <row r="6126" spans="1:3">
      <c r="A6126" s="2" t="s">
        <v>11241</v>
      </c>
      <c r="B6126" s="2" t="s">
        <v>11242</v>
      </c>
      <c r="C6126" s="2" t="s">
        <v>19103</v>
      </c>
    </row>
    <row r="6127" spans="1:3">
      <c r="A6127" s="2" t="s">
        <v>11243</v>
      </c>
      <c r="B6127" s="2" t="s">
        <v>11244</v>
      </c>
      <c r="C6127" s="2" t="s">
        <v>19104</v>
      </c>
    </row>
    <row r="6128" spans="1:3">
      <c r="A6128" s="2" t="s">
        <v>11245</v>
      </c>
      <c r="B6128" s="2" t="s">
        <v>11246</v>
      </c>
      <c r="C6128" s="2" t="s">
        <v>19105</v>
      </c>
    </row>
    <row r="6129" spans="1:3">
      <c r="A6129" s="2" t="s">
        <v>11247</v>
      </c>
      <c r="B6129" s="2" t="s">
        <v>11248</v>
      </c>
      <c r="C6129" s="2" t="s">
        <v>19106</v>
      </c>
    </row>
    <row r="6130" spans="1:3">
      <c r="A6130" s="2" t="s">
        <v>11249</v>
      </c>
      <c r="B6130" s="2" t="s">
        <v>11250</v>
      </c>
      <c r="C6130" s="2" t="s">
        <v>19107</v>
      </c>
    </row>
    <row r="6131" spans="1:3">
      <c r="A6131" s="2" t="s">
        <v>11251</v>
      </c>
      <c r="B6131" s="2" t="s">
        <v>11252</v>
      </c>
      <c r="C6131" s="2" t="s">
        <v>19108</v>
      </c>
    </row>
    <row r="6132" spans="1:3">
      <c r="A6132" s="2" t="s">
        <v>11253</v>
      </c>
      <c r="B6132" s="2" t="s">
        <v>11254</v>
      </c>
      <c r="C6132" s="2" t="s">
        <v>19109</v>
      </c>
    </row>
    <row r="6133" spans="1:3">
      <c r="A6133" s="2" t="s">
        <v>11255</v>
      </c>
      <c r="B6133" s="2" t="s">
        <v>11256</v>
      </c>
      <c r="C6133" s="2" t="s">
        <v>19110</v>
      </c>
    </row>
    <row r="6134" spans="1:3">
      <c r="A6134" s="2" t="s">
        <v>11257</v>
      </c>
      <c r="B6134" s="2" t="s">
        <v>11258</v>
      </c>
      <c r="C6134" s="2" t="s">
        <v>19111</v>
      </c>
    </row>
    <row r="6135" spans="1:3">
      <c r="A6135" s="2" t="s">
        <v>11259</v>
      </c>
      <c r="B6135" s="2" t="s">
        <v>11260</v>
      </c>
      <c r="C6135" s="2" t="s">
        <v>19112</v>
      </c>
    </row>
    <row r="6136" spans="1:3">
      <c r="A6136" s="2" t="s">
        <v>11261</v>
      </c>
      <c r="B6136" s="2" t="s">
        <v>11262</v>
      </c>
      <c r="C6136" s="2" t="s">
        <v>19113</v>
      </c>
    </row>
    <row r="6137" spans="1:3">
      <c r="A6137" s="2" t="s">
        <v>11263</v>
      </c>
      <c r="B6137" s="2" t="s">
        <v>11264</v>
      </c>
      <c r="C6137" s="2" t="s">
        <v>19114</v>
      </c>
    </row>
    <row r="6138" spans="1:3">
      <c r="A6138" s="2" t="s">
        <v>11265</v>
      </c>
      <c r="B6138" s="2" t="s">
        <v>9041</v>
      </c>
      <c r="C6138" s="2" t="s">
        <v>19115</v>
      </c>
    </row>
    <row r="6139" spans="1:3">
      <c r="A6139" s="2" t="s">
        <v>11266</v>
      </c>
      <c r="B6139" s="2" t="s">
        <v>11267</v>
      </c>
      <c r="C6139" s="2" t="s">
        <v>19116</v>
      </c>
    </row>
    <row r="6140" spans="1:3">
      <c r="A6140" s="2" t="s">
        <v>11268</v>
      </c>
      <c r="B6140" s="2" t="s">
        <v>11269</v>
      </c>
      <c r="C6140" s="2" t="s">
        <v>19117</v>
      </c>
    </row>
    <row r="6141" spans="1:3">
      <c r="A6141" s="2" t="s">
        <v>11270</v>
      </c>
      <c r="B6141" s="2" t="s">
        <v>11271</v>
      </c>
      <c r="C6141" s="2" t="s">
        <v>19118</v>
      </c>
    </row>
    <row r="6142" spans="1:3">
      <c r="A6142" s="2" t="s">
        <v>11272</v>
      </c>
      <c r="B6142" s="2" t="s">
        <v>11273</v>
      </c>
      <c r="C6142" s="2" t="s">
        <v>19119</v>
      </c>
    </row>
    <row r="6143" spans="1:3">
      <c r="A6143" s="2" t="s">
        <v>11274</v>
      </c>
      <c r="B6143" s="2" t="s">
        <v>11275</v>
      </c>
      <c r="C6143" s="2" t="s">
        <v>19120</v>
      </c>
    </row>
    <row r="6144" spans="1:3">
      <c r="A6144" s="2" t="s">
        <v>11276</v>
      </c>
      <c r="B6144" s="2" t="s">
        <v>11277</v>
      </c>
      <c r="C6144" s="2" t="s">
        <v>19121</v>
      </c>
    </row>
    <row r="6145" spans="1:3">
      <c r="A6145" s="2" t="s">
        <v>11278</v>
      </c>
      <c r="B6145" s="2" t="s">
        <v>11279</v>
      </c>
      <c r="C6145" s="2" t="s">
        <v>19122</v>
      </c>
    </row>
    <row r="6146" spans="1:3">
      <c r="A6146" s="2" t="s">
        <v>11280</v>
      </c>
      <c r="B6146" s="2" t="s">
        <v>11281</v>
      </c>
      <c r="C6146" s="2" t="s">
        <v>19123</v>
      </c>
    </row>
    <row r="6147" spans="1:3">
      <c r="A6147" s="2" t="s">
        <v>11282</v>
      </c>
      <c r="B6147" s="2" t="s">
        <v>11283</v>
      </c>
      <c r="C6147" s="2" t="s">
        <v>19124</v>
      </c>
    </row>
    <row r="6148" spans="1:3">
      <c r="A6148" s="2" t="s">
        <v>11284</v>
      </c>
      <c r="B6148" s="2" t="s">
        <v>11285</v>
      </c>
      <c r="C6148" s="2" t="s">
        <v>19125</v>
      </c>
    </row>
    <row r="6149" spans="1:3">
      <c r="A6149" s="2" t="s">
        <v>11286</v>
      </c>
      <c r="B6149" s="2" t="s">
        <v>11287</v>
      </c>
      <c r="C6149" s="2" t="s">
        <v>19126</v>
      </c>
    </row>
    <row r="6150" spans="1:3">
      <c r="A6150" s="2" t="s">
        <v>11286</v>
      </c>
      <c r="B6150" s="2" t="s">
        <v>11288</v>
      </c>
      <c r="C6150" s="2" t="s">
        <v>19127</v>
      </c>
    </row>
    <row r="6151" spans="1:3">
      <c r="A6151" s="2" t="s">
        <v>11286</v>
      </c>
      <c r="B6151" s="2" t="s">
        <v>11289</v>
      </c>
      <c r="C6151" s="2" t="s">
        <v>19128</v>
      </c>
    </row>
    <row r="6152" spans="1:3">
      <c r="A6152" s="2" t="s">
        <v>11286</v>
      </c>
      <c r="B6152" s="2" t="s">
        <v>11290</v>
      </c>
      <c r="C6152" s="2" t="s">
        <v>19129</v>
      </c>
    </row>
    <row r="6153" spans="1:3">
      <c r="A6153" s="2" t="s">
        <v>11286</v>
      </c>
      <c r="B6153" s="2" t="s">
        <v>11291</v>
      </c>
      <c r="C6153" s="2" t="s">
        <v>19130</v>
      </c>
    </row>
    <row r="6154" spans="1:3">
      <c r="A6154" s="2" t="s">
        <v>11286</v>
      </c>
      <c r="B6154" s="2" t="s">
        <v>11292</v>
      </c>
      <c r="C6154" s="2" t="s">
        <v>19131</v>
      </c>
    </row>
    <row r="6155" spans="1:3">
      <c r="A6155" s="2" t="s">
        <v>11286</v>
      </c>
      <c r="B6155" s="2" t="s">
        <v>11293</v>
      </c>
      <c r="C6155" s="2" t="s">
        <v>19132</v>
      </c>
    </row>
    <row r="6156" spans="1:3">
      <c r="A6156" s="2" t="s">
        <v>11286</v>
      </c>
      <c r="B6156" s="2" t="s">
        <v>11294</v>
      </c>
      <c r="C6156" s="2" t="s">
        <v>19133</v>
      </c>
    </row>
    <row r="6157" spans="1:3">
      <c r="A6157" s="2" t="s">
        <v>11286</v>
      </c>
      <c r="B6157" s="2" t="s">
        <v>11295</v>
      </c>
      <c r="C6157" s="2" t="s">
        <v>19134</v>
      </c>
    </row>
    <row r="6158" spans="1:3">
      <c r="A6158" s="2" t="s">
        <v>11286</v>
      </c>
      <c r="B6158" s="2" t="s">
        <v>11296</v>
      </c>
      <c r="C6158" s="2" t="s">
        <v>19135</v>
      </c>
    </row>
    <row r="6159" spans="1:3">
      <c r="A6159" s="2" t="s">
        <v>11297</v>
      </c>
      <c r="B6159" s="2" t="s">
        <v>11298</v>
      </c>
      <c r="C6159" s="2" t="s">
        <v>19136</v>
      </c>
    </row>
    <row r="6160" spans="1:3">
      <c r="A6160" s="2" t="s">
        <v>11297</v>
      </c>
      <c r="B6160" s="2" t="s">
        <v>11299</v>
      </c>
      <c r="C6160" s="2" t="s">
        <v>19137</v>
      </c>
    </row>
    <row r="6161" spans="1:3">
      <c r="A6161" s="2" t="s">
        <v>11297</v>
      </c>
      <c r="B6161" s="2" t="s">
        <v>11300</v>
      </c>
      <c r="C6161" s="2" t="s">
        <v>19138</v>
      </c>
    </row>
    <row r="6162" spans="1:3">
      <c r="A6162" s="2" t="s">
        <v>11297</v>
      </c>
      <c r="B6162" s="2" t="s">
        <v>11301</v>
      </c>
      <c r="C6162" s="2" t="s">
        <v>19139</v>
      </c>
    </row>
    <row r="6163" spans="1:3">
      <c r="A6163" s="2" t="s">
        <v>11297</v>
      </c>
      <c r="B6163" s="2" t="s">
        <v>11301</v>
      </c>
      <c r="C6163" s="2" t="s">
        <v>19139</v>
      </c>
    </row>
    <row r="6164" spans="1:3">
      <c r="A6164" s="2" t="s">
        <v>11297</v>
      </c>
      <c r="B6164" s="2" t="s">
        <v>11302</v>
      </c>
      <c r="C6164" s="2" t="s">
        <v>19140</v>
      </c>
    </row>
    <row r="6165" spans="1:3">
      <c r="A6165" s="2" t="s">
        <v>11297</v>
      </c>
      <c r="B6165" s="2" t="s">
        <v>11299</v>
      </c>
      <c r="C6165" s="2" t="s">
        <v>19137</v>
      </c>
    </row>
    <row r="6166" spans="1:3">
      <c r="A6166" s="2" t="s">
        <v>11297</v>
      </c>
      <c r="B6166" s="2" t="s">
        <v>11303</v>
      </c>
      <c r="C6166" s="2" t="s">
        <v>19141</v>
      </c>
    </row>
    <row r="6167" spans="1:3">
      <c r="A6167" s="2" t="s">
        <v>11297</v>
      </c>
      <c r="B6167" s="2" t="s">
        <v>11304</v>
      </c>
      <c r="C6167" s="2" t="s">
        <v>19142</v>
      </c>
    </row>
    <row r="6168" spans="1:3">
      <c r="A6168" s="2" t="s">
        <v>11297</v>
      </c>
      <c r="B6168" s="2" t="s">
        <v>11305</v>
      </c>
      <c r="C6168" s="2" t="s">
        <v>19143</v>
      </c>
    </row>
    <row r="6169" spans="1:3">
      <c r="A6169" s="2" t="s">
        <v>11306</v>
      </c>
      <c r="B6169" s="2" t="s">
        <v>11307</v>
      </c>
      <c r="C6169" s="2" t="s">
        <v>19144</v>
      </c>
    </row>
    <row r="6170" spans="1:3">
      <c r="A6170" s="2" t="s">
        <v>11306</v>
      </c>
      <c r="B6170" s="2" t="s">
        <v>11307</v>
      </c>
      <c r="C6170" s="2" t="s">
        <v>19144</v>
      </c>
    </row>
    <row r="6171" spans="1:3">
      <c r="A6171" s="2" t="s">
        <v>11306</v>
      </c>
      <c r="B6171" s="2" t="s">
        <v>11308</v>
      </c>
      <c r="C6171" s="2" t="s">
        <v>19145</v>
      </c>
    </row>
    <row r="6172" spans="1:3">
      <c r="A6172" s="2" t="s">
        <v>11306</v>
      </c>
      <c r="B6172" s="2" t="s">
        <v>11307</v>
      </c>
      <c r="C6172" s="2" t="s">
        <v>19144</v>
      </c>
    </row>
    <row r="6173" spans="1:3">
      <c r="A6173" s="2" t="s">
        <v>11306</v>
      </c>
      <c r="B6173" s="2" t="s">
        <v>11309</v>
      </c>
      <c r="C6173" s="2" t="s">
        <v>19146</v>
      </c>
    </row>
    <row r="6174" spans="1:3">
      <c r="A6174" s="2" t="s">
        <v>11306</v>
      </c>
      <c r="B6174" s="2" t="s">
        <v>11307</v>
      </c>
      <c r="C6174" s="2" t="s">
        <v>19144</v>
      </c>
    </row>
    <row r="6175" spans="1:3">
      <c r="A6175" s="2" t="s">
        <v>11306</v>
      </c>
      <c r="B6175" s="2" t="s">
        <v>11307</v>
      </c>
      <c r="C6175" s="2" t="s">
        <v>19144</v>
      </c>
    </row>
    <row r="6176" spans="1:3">
      <c r="A6176" s="2" t="s">
        <v>11306</v>
      </c>
      <c r="B6176" s="2" t="s">
        <v>11307</v>
      </c>
      <c r="C6176" s="2" t="s">
        <v>19144</v>
      </c>
    </row>
    <row r="6177" spans="1:3">
      <c r="A6177" s="2" t="s">
        <v>11306</v>
      </c>
      <c r="B6177" s="2" t="s">
        <v>11307</v>
      </c>
      <c r="C6177" s="2" t="s">
        <v>19144</v>
      </c>
    </row>
    <row r="6178" spans="1:3">
      <c r="A6178" s="2" t="s">
        <v>11306</v>
      </c>
      <c r="B6178" s="2" t="s">
        <v>11310</v>
      </c>
      <c r="C6178" s="2" t="s">
        <v>19147</v>
      </c>
    </row>
    <row r="6179" spans="1:3">
      <c r="A6179" s="2" t="s">
        <v>11306</v>
      </c>
      <c r="B6179" s="2" t="s">
        <v>11307</v>
      </c>
      <c r="C6179" s="2" t="s">
        <v>19144</v>
      </c>
    </row>
    <row r="6180" spans="1:3">
      <c r="A6180" s="2" t="s">
        <v>11311</v>
      </c>
      <c r="B6180" s="2" t="s">
        <v>11312</v>
      </c>
      <c r="C6180" s="2" t="s">
        <v>19148</v>
      </c>
    </row>
    <row r="6181" spans="1:3">
      <c r="A6181" s="2" t="s">
        <v>11311</v>
      </c>
      <c r="B6181" s="2" t="s">
        <v>11313</v>
      </c>
      <c r="C6181" s="2" t="s">
        <v>19149</v>
      </c>
    </row>
    <row r="6182" spans="1:3">
      <c r="A6182" s="2" t="s">
        <v>11311</v>
      </c>
      <c r="B6182" s="2" t="s">
        <v>11314</v>
      </c>
      <c r="C6182" s="2" t="s">
        <v>19150</v>
      </c>
    </row>
    <row r="6183" spans="1:3">
      <c r="A6183" s="2" t="s">
        <v>11311</v>
      </c>
      <c r="B6183" s="2" t="s">
        <v>11315</v>
      </c>
      <c r="C6183" s="2" t="s">
        <v>19151</v>
      </c>
    </row>
    <row r="6184" spans="1:3">
      <c r="A6184" s="2" t="s">
        <v>11311</v>
      </c>
      <c r="B6184" s="2" t="s">
        <v>11316</v>
      </c>
      <c r="C6184" s="2" t="s">
        <v>19152</v>
      </c>
    </row>
    <row r="6185" spans="1:3">
      <c r="A6185" s="2" t="s">
        <v>11311</v>
      </c>
      <c r="B6185" s="2" t="s">
        <v>11317</v>
      </c>
      <c r="C6185" s="2" t="s">
        <v>19153</v>
      </c>
    </row>
    <row r="6186" spans="1:3">
      <c r="A6186" s="2" t="s">
        <v>11311</v>
      </c>
      <c r="B6186" s="2" t="s">
        <v>11312</v>
      </c>
      <c r="C6186" s="2" t="s">
        <v>19148</v>
      </c>
    </row>
    <row r="6187" spans="1:3">
      <c r="A6187" s="2" t="s">
        <v>11311</v>
      </c>
      <c r="B6187" s="2" t="s">
        <v>11313</v>
      </c>
      <c r="C6187" s="2" t="s">
        <v>19149</v>
      </c>
    </row>
    <row r="6188" spans="1:3">
      <c r="A6188" s="2" t="s">
        <v>11311</v>
      </c>
      <c r="B6188" s="2" t="s">
        <v>11318</v>
      </c>
      <c r="C6188" s="2" t="s">
        <v>19154</v>
      </c>
    </row>
    <row r="6189" spans="1:3">
      <c r="A6189" s="2" t="s">
        <v>11311</v>
      </c>
      <c r="B6189" s="2" t="s">
        <v>11319</v>
      </c>
      <c r="C6189" s="2" t="s">
        <v>19155</v>
      </c>
    </row>
    <row r="6190" spans="1:3">
      <c r="A6190" s="2" t="s">
        <v>11311</v>
      </c>
      <c r="B6190" s="2" t="s">
        <v>11317</v>
      </c>
      <c r="C6190" s="2" t="s">
        <v>19153</v>
      </c>
    </row>
    <row r="6191" spans="1:3">
      <c r="A6191" s="2" t="s">
        <v>11320</v>
      </c>
      <c r="B6191" s="2" t="s">
        <v>11321</v>
      </c>
      <c r="C6191" s="2" t="s">
        <v>19156</v>
      </c>
    </row>
    <row r="6192" spans="1:3">
      <c r="A6192" s="2" t="s">
        <v>11320</v>
      </c>
      <c r="B6192" s="2" t="s">
        <v>11321</v>
      </c>
      <c r="C6192" s="2" t="s">
        <v>19156</v>
      </c>
    </row>
    <row r="6193" spans="1:3">
      <c r="A6193" s="2" t="s">
        <v>11320</v>
      </c>
      <c r="B6193" s="2" t="s">
        <v>11321</v>
      </c>
      <c r="C6193" s="2" t="s">
        <v>19156</v>
      </c>
    </row>
    <row r="6194" spans="1:3">
      <c r="A6194" s="2" t="s">
        <v>11320</v>
      </c>
      <c r="B6194" s="2" t="s">
        <v>11321</v>
      </c>
      <c r="C6194" s="2" t="s">
        <v>19156</v>
      </c>
    </row>
    <row r="6195" spans="1:3">
      <c r="A6195" s="2" t="s">
        <v>11320</v>
      </c>
      <c r="B6195" s="2" t="s">
        <v>11321</v>
      </c>
      <c r="C6195" s="2" t="s">
        <v>19156</v>
      </c>
    </row>
    <row r="6196" spans="1:3">
      <c r="A6196" s="2" t="s">
        <v>11320</v>
      </c>
      <c r="B6196" s="2" t="s">
        <v>11321</v>
      </c>
      <c r="C6196" s="2" t="s">
        <v>19156</v>
      </c>
    </row>
    <row r="6197" spans="1:3">
      <c r="A6197" s="2" t="s">
        <v>11320</v>
      </c>
      <c r="B6197" s="2" t="s">
        <v>11321</v>
      </c>
      <c r="C6197" s="2" t="s">
        <v>19156</v>
      </c>
    </row>
    <row r="6198" spans="1:3">
      <c r="A6198" s="2" t="s">
        <v>11320</v>
      </c>
      <c r="B6198" s="2" t="s">
        <v>11321</v>
      </c>
      <c r="C6198" s="2" t="s">
        <v>19156</v>
      </c>
    </row>
    <row r="6199" spans="1:3">
      <c r="A6199" s="2" t="s">
        <v>11320</v>
      </c>
      <c r="B6199" s="2" t="s">
        <v>11322</v>
      </c>
      <c r="C6199" s="2" t="s">
        <v>19157</v>
      </c>
    </row>
    <row r="6200" spans="1:3">
      <c r="A6200" s="2" t="s">
        <v>11320</v>
      </c>
      <c r="B6200" s="2" t="s">
        <v>11321</v>
      </c>
      <c r="C6200" s="2" t="s">
        <v>19156</v>
      </c>
    </row>
    <row r="6201" spans="1:3">
      <c r="A6201" s="2" t="s">
        <v>11320</v>
      </c>
      <c r="B6201" s="2" t="s">
        <v>11321</v>
      </c>
      <c r="C6201" s="2" t="s">
        <v>19156</v>
      </c>
    </row>
    <row r="6202" spans="1:3">
      <c r="A6202" s="2" t="s">
        <v>11323</v>
      </c>
      <c r="B6202" s="2" t="s">
        <v>11324</v>
      </c>
      <c r="C6202" s="2" t="s">
        <v>19158</v>
      </c>
    </row>
    <row r="6203" spans="1:3">
      <c r="A6203" s="2" t="s">
        <v>11323</v>
      </c>
      <c r="B6203" s="2" t="s">
        <v>11324</v>
      </c>
      <c r="C6203" s="2" t="s">
        <v>19158</v>
      </c>
    </row>
    <row r="6204" spans="1:3">
      <c r="A6204" s="2" t="s">
        <v>11323</v>
      </c>
      <c r="B6204" s="2" t="s">
        <v>11325</v>
      </c>
      <c r="C6204" s="2" t="s">
        <v>19159</v>
      </c>
    </row>
    <row r="6205" spans="1:3">
      <c r="A6205" s="2" t="s">
        <v>11323</v>
      </c>
      <c r="B6205" s="2" t="s">
        <v>11324</v>
      </c>
      <c r="C6205" s="2" t="s">
        <v>19158</v>
      </c>
    </row>
    <row r="6206" spans="1:3">
      <c r="A6206" s="2" t="s">
        <v>11323</v>
      </c>
      <c r="B6206" s="2" t="s">
        <v>11324</v>
      </c>
      <c r="C6206" s="2" t="s">
        <v>19158</v>
      </c>
    </row>
    <row r="6207" spans="1:3">
      <c r="A6207" s="2" t="s">
        <v>11323</v>
      </c>
      <c r="B6207" s="2" t="s">
        <v>11324</v>
      </c>
      <c r="C6207" s="2" t="s">
        <v>19158</v>
      </c>
    </row>
    <row r="6208" spans="1:3">
      <c r="A6208" s="2" t="s">
        <v>11323</v>
      </c>
      <c r="B6208" s="2" t="s">
        <v>11324</v>
      </c>
      <c r="C6208" s="2" t="s">
        <v>19158</v>
      </c>
    </row>
    <row r="6209" spans="1:3">
      <c r="A6209" s="2" t="s">
        <v>11323</v>
      </c>
      <c r="B6209" s="2" t="s">
        <v>11324</v>
      </c>
      <c r="C6209" s="2" t="s">
        <v>19158</v>
      </c>
    </row>
    <row r="6210" spans="1:3">
      <c r="A6210" s="2" t="s">
        <v>11323</v>
      </c>
      <c r="B6210" s="2" t="s">
        <v>11324</v>
      </c>
      <c r="C6210" s="2" t="s">
        <v>19158</v>
      </c>
    </row>
    <row r="6211" spans="1:3">
      <c r="A6211" s="2" t="s">
        <v>11323</v>
      </c>
      <c r="B6211" s="2" t="s">
        <v>11324</v>
      </c>
      <c r="C6211" s="2" t="s">
        <v>19158</v>
      </c>
    </row>
    <row r="6212" spans="1:3">
      <c r="A6212" s="2" t="s">
        <v>11323</v>
      </c>
      <c r="B6212" s="2" t="s">
        <v>11324</v>
      </c>
      <c r="C6212" s="2" t="s">
        <v>19158</v>
      </c>
    </row>
    <row r="6213" spans="1:3">
      <c r="A6213" s="2" t="s">
        <v>11326</v>
      </c>
      <c r="B6213" s="2" t="s">
        <v>11327</v>
      </c>
      <c r="C6213" s="2" t="s">
        <v>19160</v>
      </c>
    </row>
    <row r="6214" spans="1:3">
      <c r="A6214" s="2" t="s">
        <v>11326</v>
      </c>
      <c r="B6214" s="2" t="s">
        <v>11328</v>
      </c>
      <c r="C6214" s="2" t="s">
        <v>19161</v>
      </c>
    </row>
    <row r="6215" spans="1:3">
      <c r="A6215" s="2" t="s">
        <v>11326</v>
      </c>
      <c r="B6215" s="2" t="s">
        <v>11329</v>
      </c>
      <c r="C6215" s="2" t="s">
        <v>19162</v>
      </c>
    </row>
    <row r="6216" spans="1:3">
      <c r="A6216" s="2" t="s">
        <v>11326</v>
      </c>
      <c r="B6216" s="2" t="s">
        <v>11330</v>
      </c>
      <c r="C6216" s="2" t="s">
        <v>19163</v>
      </c>
    </row>
    <row r="6217" spans="1:3">
      <c r="A6217" s="2" t="s">
        <v>11326</v>
      </c>
      <c r="B6217" s="2" t="s">
        <v>11330</v>
      </c>
      <c r="C6217" s="2" t="s">
        <v>19163</v>
      </c>
    </row>
    <row r="6218" spans="1:3">
      <c r="A6218" s="2" t="s">
        <v>11326</v>
      </c>
      <c r="B6218" s="2" t="s">
        <v>11331</v>
      </c>
      <c r="C6218" s="2" t="s">
        <v>19164</v>
      </c>
    </row>
    <row r="6219" spans="1:3">
      <c r="A6219" s="2" t="s">
        <v>11326</v>
      </c>
      <c r="B6219" s="2" t="s">
        <v>11332</v>
      </c>
      <c r="C6219" s="2" t="s">
        <v>19165</v>
      </c>
    </row>
    <row r="6220" spans="1:3">
      <c r="A6220" s="2" t="s">
        <v>11326</v>
      </c>
      <c r="B6220" s="2" t="s">
        <v>11333</v>
      </c>
      <c r="C6220" s="2" t="s">
        <v>19166</v>
      </c>
    </row>
    <row r="6221" spans="1:3">
      <c r="A6221" s="2" t="s">
        <v>11326</v>
      </c>
      <c r="B6221" s="2" t="s">
        <v>11334</v>
      </c>
      <c r="C6221" s="2" t="s">
        <v>19167</v>
      </c>
    </row>
    <row r="6222" spans="1:3">
      <c r="A6222" s="2" t="s">
        <v>11326</v>
      </c>
      <c r="B6222" s="2" t="s">
        <v>11335</v>
      </c>
      <c r="C6222" s="2" t="s">
        <v>19168</v>
      </c>
    </row>
    <row r="6223" spans="1:3">
      <c r="A6223" s="2" t="s">
        <v>11336</v>
      </c>
      <c r="B6223" s="2" t="s">
        <v>11337</v>
      </c>
      <c r="C6223" s="2" t="s">
        <v>19169</v>
      </c>
    </row>
    <row r="6224" spans="1:3">
      <c r="A6224" s="2" t="s">
        <v>11336</v>
      </c>
      <c r="B6224" s="2" t="s">
        <v>2632</v>
      </c>
      <c r="C6224" s="2" t="s">
        <v>19170</v>
      </c>
    </row>
    <row r="6225" spans="1:3">
      <c r="A6225" s="2" t="s">
        <v>11336</v>
      </c>
      <c r="B6225" s="2" t="s">
        <v>11338</v>
      </c>
      <c r="C6225" s="2" t="s">
        <v>19171</v>
      </c>
    </row>
    <row r="6226" spans="1:3">
      <c r="A6226" s="2" t="s">
        <v>11336</v>
      </c>
      <c r="B6226" s="2" t="s">
        <v>11339</v>
      </c>
      <c r="C6226" s="2" t="s">
        <v>19172</v>
      </c>
    </row>
    <row r="6227" spans="1:3">
      <c r="A6227" s="2" t="s">
        <v>11336</v>
      </c>
      <c r="B6227" s="2" t="s">
        <v>11340</v>
      </c>
      <c r="C6227" s="2" t="s">
        <v>19173</v>
      </c>
    </row>
    <row r="6228" spans="1:3">
      <c r="A6228" s="2" t="s">
        <v>11336</v>
      </c>
      <c r="B6228" s="2" t="s">
        <v>11341</v>
      </c>
      <c r="C6228" s="2" t="s">
        <v>19174</v>
      </c>
    </row>
    <row r="6229" spans="1:3">
      <c r="A6229" s="2" t="s">
        <v>11336</v>
      </c>
      <c r="B6229" s="2" t="s">
        <v>11342</v>
      </c>
      <c r="C6229" s="2" t="s">
        <v>19175</v>
      </c>
    </row>
    <row r="6230" spans="1:3">
      <c r="A6230" s="2" t="s">
        <v>11336</v>
      </c>
      <c r="B6230" s="2" t="s">
        <v>11343</v>
      </c>
      <c r="C6230" s="2" t="s">
        <v>19176</v>
      </c>
    </row>
    <row r="6231" spans="1:3">
      <c r="A6231" s="2" t="s">
        <v>11336</v>
      </c>
      <c r="B6231" s="2" t="s">
        <v>11344</v>
      </c>
      <c r="C6231" s="2" t="s">
        <v>19177</v>
      </c>
    </row>
    <row r="6232" spans="1:3">
      <c r="A6232" s="2" t="s">
        <v>11345</v>
      </c>
      <c r="B6232" s="2" t="s">
        <v>11346</v>
      </c>
      <c r="C6232" s="2" t="s">
        <v>19178</v>
      </c>
    </row>
    <row r="6233" spans="1:3">
      <c r="A6233" s="2" t="s">
        <v>11345</v>
      </c>
      <c r="B6233" s="2" t="s">
        <v>11347</v>
      </c>
      <c r="C6233" s="2" t="s">
        <v>19179</v>
      </c>
    </row>
    <row r="6234" spans="1:3">
      <c r="A6234" s="2" t="s">
        <v>11345</v>
      </c>
      <c r="B6234" s="2" t="s">
        <v>11348</v>
      </c>
      <c r="C6234" s="2" t="s">
        <v>19180</v>
      </c>
    </row>
    <row r="6235" spans="1:3">
      <c r="A6235" s="2" t="s">
        <v>11345</v>
      </c>
      <c r="B6235" s="2" t="s">
        <v>11349</v>
      </c>
      <c r="C6235" s="2" t="s">
        <v>19181</v>
      </c>
    </row>
    <row r="6236" spans="1:3">
      <c r="A6236" s="2" t="s">
        <v>11345</v>
      </c>
      <c r="B6236" s="2" t="s">
        <v>11350</v>
      </c>
      <c r="C6236" s="2" t="s">
        <v>19182</v>
      </c>
    </row>
    <row r="6237" spans="1:3">
      <c r="A6237" s="2" t="s">
        <v>11345</v>
      </c>
      <c r="B6237" s="2" t="s">
        <v>11351</v>
      </c>
      <c r="C6237" s="2" t="s">
        <v>19183</v>
      </c>
    </row>
    <row r="6238" spans="1:3">
      <c r="A6238" s="2" t="s">
        <v>11345</v>
      </c>
      <c r="B6238" s="2" t="s">
        <v>11352</v>
      </c>
      <c r="C6238" s="2" t="s">
        <v>19184</v>
      </c>
    </row>
    <row r="6239" spans="1:3">
      <c r="A6239" s="2" t="s">
        <v>11345</v>
      </c>
      <c r="B6239" s="2" t="s">
        <v>11353</v>
      </c>
      <c r="C6239" s="2" t="s">
        <v>19185</v>
      </c>
    </row>
    <row r="6240" spans="1:3">
      <c r="A6240" s="2" t="s">
        <v>11345</v>
      </c>
      <c r="B6240" s="2" t="s">
        <v>11354</v>
      </c>
      <c r="C6240" s="2" t="s">
        <v>19186</v>
      </c>
    </row>
    <row r="6241" spans="1:3">
      <c r="A6241" s="2" t="s">
        <v>11345</v>
      </c>
      <c r="B6241" s="2" t="s">
        <v>11355</v>
      </c>
      <c r="C6241" s="2" t="s">
        <v>19187</v>
      </c>
    </row>
    <row r="6242" spans="1:3">
      <c r="A6242" s="2" t="s">
        <v>11356</v>
      </c>
      <c r="B6242" s="2" t="s">
        <v>3714</v>
      </c>
      <c r="C6242" s="2" t="s">
        <v>19188</v>
      </c>
    </row>
    <row r="6243" spans="1:3">
      <c r="A6243" s="2" t="s">
        <v>11357</v>
      </c>
      <c r="B6243" s="2" t="s">
        <v>2271</v>
      </c>
      <c r="C6243" s="2" t="s">
        <v>19189</v>
      </c>
    </row>
    <row r="6244" spans="1:3">
      <c r="A6244" s="2" t="s">
        <v>11358</v>
      </c>
      <c r="B6244" s="2" t="s">
        <v>3698</v>
      </c>
      <c r="C6244" s="2" t="s">
        <v>19190</v>
      </c>
    </row>
    <row r="6245" spans="1:3">
      <c r="A6245" s="2" t="s">
        <v>11359</v>
      </c>
      <c r="B6245" s="2" t="s">
        <v>11360</v>
      </c>
      <c r="C6245" s="2" t="s">
        <v>19191</v>
      </c>
    </row>
    <row r="6246" spans="1:3">
      <c r="A6246" s="2" t="s">
        <v>11361</v>
      </c>
      <c r="B6246" s="2" t="s">
        <v>3706</v>
      </c>
      <c r="C6246" s="2" t="s">
        <v>19192</v>
      </c>
    </row>
    <row r="6247" spans="1:3">
      <c r="A6247" s="2" t="s">
        <v>11362</v>
      </c>
      <c r="B6247" s="2" t="s">
        <v>11363</v>
      </c>
      <c r="C6247" s="2" t="s">
        <v>19193</v>
      </c>
    </row>
    <row r="6248" spans="1:3">
      <c r="A6248" s="2" t="s">
        <v>11364</v>
      </c>
      <c r="B6248" s="2" t="s">
        <v>2289</v>
      </c>
      <c r="C6248" s="2" t="s">
        <v>19194</v>
      </c>
    </row>
    <row r="6249" spans="1:3">
      <c r="A6249" s="2" t="s">
        <v>11365</v>
      </c>
      <c r="B6249" s="2" t="s">
        <v>11366</v>
      </c>
      <c r="C6249" s="2" t="s">
        <v>19195</v>
      </c>
    </row>
    <row r="6250" spans="1:3">
      <c r="A6250" s="2" t="s">
        <v>11367</v>
      </c>
      <c r="B6250" s="2" t="s">
        <v>11368</v>
      </c>
      <c r="C6250" s="2" t="s">
        <v>19196</v>
      </c>
    </row>
    <row r="6251" spans="1:3">
      <c r="A6251" s="2" t="s">
        <v>11369</v>
      </c>
      <c r="B6251" s="2" t="s">
        <v>11370</v>
      </c>
      <c r="C6251" s="2" t="s">
        <v>19197</v>
      </c>
    </row>
    <row r="6252" spans="1:3">
      <c r="A6252" s="2" t="s">
        <v>11371</v>
      </c>
      <c r="B6252" s="2" t="s">
        <v>11372</v>
      </c>
      <c r="C6252" s="2" t="s">
        <v>19198</v>
      </c>
    </row>
    <row r="6253" spans="1:3">
      <c r="A6253" s="2" t="s">
        <v>11373</v>
      </c>
      <c r="B6253" s="2" t="s">
        <v>11374</v>
      </c>
      <c r="C6253" s="2" t="s">
        <v>19199</v>
      </c>
    </row>
    <row r="6254" spans="1:3">
      <c r="A6254" s="2" t="s">
        <v>11375</v>
      </c>
      <c r="B6254" s="2" t="s">
        <v>11376</v>
      </c>
      <c r="C6254" s="2" t="s">
        <v>19200</v>
      </c>
    </row>
    <row r="6255" spans="1:3">
      <c r="A6255" s="2" t="s">
        <v>11377</v>
      </c>
      <c r="B6255" s="2" t="s">
        <v>11378</v>
      </c>
      <c r="C6255" s="2" t="s">
        <v>19201</v>
      </c>
    </row>
    <row r="6256" spans="1:3">
      <c r="A6256" s="2" t="s">
        <v>11379</v>
      </c>
      <c r="B6256" s="2" t="s">
        <v>11380</v>
      </c>
      <c r="C6256" s="2" t="s">
        <v>19202</v>
      </c>
    </row>
    <row r="6257" spans="1:3">
      <c r="A6257" s="2" t="s">
        <v>11381</v>
      </c>
      <c r="B6257" s="2" t="s">
        <v>11382</v>
      </c>
      <c r="C6257" s="2" t="s">
        <v>19203</v>
      </c>
    </row>
    <row r="6258" spans="1:3">
      <c r="A6258" s="2" t="s">
        <v>11383</v>
      </c>
      <c r="B6258" s="2" t="s">
        <v>11384</v>
      </c>
      <c r="C6258" s="2" t="s">
        <v>19204</v>
      </c>
    </row>
    <row r="6259" spans="1:3">
      <c r="A6259" s="2" t="s">
        <v>11385</v>
      </c>
      <c r="B6259" s="2" t="s">
        <v>11386</v>
      </c>
      <c r="C6259" s="2" t="s">
        <v>19205</v>
      </c>
    </row>
    <row r="6260" spans="1:3">
      <c r="A6260" s="2" t="s">
        <v>11387</v>
      </c>
      <c r="B6260" s="2" t="s">
        <v>11388</v>
      </c>
      <c r="C6260" s="2" t="s">
        <v>19206</v>
      </c>
    </row>
    <row r="6261" spans="1:3">
      <c r="A6261" s="2" t="s">
        <v>11389</v>
      </c>
      <c r="B6261" s="2" t="s">
        <v>11390</v>
      </c>
      <c r="C6261" s="2" t="s">
        <v>19207</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baseColWidth="10" defaultColWidth="10.81640625" defaultRowHeight="13.5"/>
  <cols>
    <col min="1" max="1" width="174.81640625" style="125" customWidth="1"/>
    <col min="2" max="2" width="42.7265625" style="125" customWidth="1"/>
    <col min="3" max="3" width="10.81640625" style="125" customWidth="1"/>
    <col min="4" max="16384" width="10.81640625" style="125"/>
  </cols>
  <sheetData>
    <row r="1" spans="1:2" ht="127.75"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50">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285">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20">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15">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15">
      <c r="A47" s="127" t="str">
        <f ca="1">OFFSET(L!$C$1,MATCH("Instructions"&amp;ADDRESS(ROW(),COLUMN(),4),L!$A:$A,0)-1,SL,,)</f>
        <v>9. Smelter Location: State/Province, if applicable – Provide the state or province where the smelter is located. This field is optional.</v>
      </c>
      <c r="B47" s="124"/>
    </row>
    <row r="48" spans="1:2" ht="9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30">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45">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75">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15">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9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30">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15">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2026 Responsible Minerals Initiative. All rights reserved.</v>
      </c>
    </row>
    <row r="80" spans="1:1" ht="15">
      <c r="A80" s="133" t="s">
        <v>693</v>
      </c>
    </row>
    <row r="81" spans="1:1" ht="15">
      <c r="A81" s="247" t="s">
        <v>12729</v>
      </c>
    </row>
  </sheetData>
  <sheetProtection algorithmName="SHA-512" hashValue="I4afalUXm/2b60vjyKUYudLZypvfAuuG/JOaNW+nQQBsSl4YXWFsNckpkLt8IR9rTmx0RG7F47n6ip7I7aGAPw==" saltValue="OWq9UX/LcJp9TksD2jdE9w=="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1640625" defaultRowHeight="13.5"/>
  <cols>
    <col min="1" max="1" width="2.1796875" style="125" customWidth="1"/>
    <col min="2" max="2" width="43.26953125" style="125" customWidth="1"/>
    <col min="3" max="3" width="128.81640625" style="125" customWidth="1"/>
    <col min="4" max="5" width="2.1796875" style="125" customWidth="1"/>
    <col min="6" max="6" width="63.7265625" style="125" customWidth="1"/>
    <col min="7" max="7" width="6" style="125" customWidth="1"/>
    <col min="8" max="16384" width="10.81640625" style="125"/>
  </cols>
  <sheetData>
    <row r="1" spans="1:8" ht="90.65" customHeight="1" thickTop="1">
      <c r="A1" s="281"/>
      <c r="B1" s="282"/>
      <c r="C1" s="282"/>
      <c r="D1" s="283"/>
    </row>
    <row r="2" spans="1:8" ht="15">
      <c r="A2" s="156"/>
      <c r="B2" s="157" t="str">
        <f ca="1">OFFSET(L!$C$1,MATCH("Definitions"&amp;ADDRESS(ROW(),COLUMN(),4),L!$A:$A,0)-1,SL,,)</f>
        <v>ITEM</v>
      </c>
      <c r="C2" s="157" t="str">
        <f ca="1">OFFSET(L!$C$1,MATCH("Definitions"&amp;ADDRESS(ROW(),COLUMN(),4),L!$A:$A,0)-1,SL,,)</f>
        <v>DEFINITION</v>
      </c>
      <c r="D2" s="284"/>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4"/>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4"/>
      <c r="E4" s="124" t="s">
        <v>704</v>
      </c>
    </row>
    <row r="5" spans="1:8" ht="45">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4"/>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4"/>
      <c r="E6" s="124" t="s">
        <v>705</v>
      </c>
    </row>
    <row r="7" spans="1:8" ht="75">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4"/>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4"/>
      <c r="E8" s="124" t="s">
        <v>706</v>
      </c>
    </row>
    <row r="9" spans="1:8" ht="28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4"/>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4"/>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4"/>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4"/>
      <c r="E12" s="124"/>
    </row>
    <row r="13" spans="1:8" ht="9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4"/>
      <c r="E13" s="124"/>
    </row>
    <row r="14" spans="1:8" ht="30">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4"/>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4"/>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4"/>
      <c r="E16" s="124"/>
    </row>
    <row r="17" spans="1:5" ht="45">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4"/>
      <c r="E17" s="124" t="s">
        <v>5</v>
      </c>
    </row>
    <row r="18" spans="1:5" ht="13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4"/>
      <c r="E18" s="124" t="s">
        <v>706</v>
      </c>
    </row>
    <row r="19" spans="1:5" ht="120">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4"/>
      <c r="E19" s="124"/>
    </row>
    <row r="20" spans="1:5" ht="60">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4"/>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4"/>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4"/>
      <c r="E22" s="124"/>
    </row>
    <row r="23" spans="1:5" ht="15">
      <c r="A23" s="156"/>
      <c r="B23" s="286" t="str">
        <f ca="1">OFFSET(L!$C$1,MATCH("General"&amp;"Cpy",L!$A:$A,0)-1,SL,,)</f>
        <v>© 2026 Responsible Minerals Initiative. All rights reserved.</v>
      </c>
      <c r="C23" s="286"/>
      <c r="D23" s="284"/>
      <c r="E23" s="124"/>
    </row>
    <row r="24" spans="1:5" ht="14" thickBot="1">
      <c r="A24" s="158"/>
      <c r="B24" s="159"/>
      <c r="C24" s="159"/>
      <c r="D24" s="285"/>
    </row>
    <row r="25" spans="1:5" ht="14" thickTop="1"/>
  </sheetData>
  <sheetProtection algorithmName="SHA-512" hashValue="mHSkvmYlaczSF5FCY6reLdbT5dC7xfVg+psFUDzTrOWiNGrV1xlBwRyQAZLnB7g5VsuYF8vKOnh9LQk6jqiWJA==" saltValue="rVFT8p0y1WVJVDIKZUZNG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6"/>
  <sheetViews>
    <sheetView showGridLines="0" showZeros="0" tabSelected="1" zoomScaleNormal="100" zoomScalePageLayoutView="70" workbookViewId="0">
      <selection activeCell="D44" sqref="D44:E44"/>
    </sheetView>
  </sheetViews>
  <sheetFormatPr baseColWidth="10" defaultColWidth="10.81640625" defaultRowHeight="13.5"/>
  <cols>
    <col min="1" max="1" width="2.1796875" style="2" customWidth="1"/>
    <col min="2" max="2" width="101.7265625" style="2" customWidth="1"/>
    <col min="3" max="3" width="2" style="2" customWidth="1"/>
    <col min="4" max="5" width="20.26953125" style="2" customWidth="1"/>
    <col min="6" max="6" width="2" style="2" customWidth="1"/>
    <col min="7" max="9" width="20.26953125" style="2" customWidth="1"/>
    <col min="10" max="10" width="21.81640625" style="2" customWidth="1"/>
    <col min="11" max="11" width="2" style="2" customWidth="1"/>
    <col min="12" max="12" width="8.26953125" style="2" hidden="1" customWidth="1"/>
    <col min="13" max="13" width="13.26953125" style="2" hidden="1" customWidth="1"/>
    <col min="14" max="14" width="11" style="2" hidden="1" customWidth="1"/>
    <col min="15" max="15" width="11.7265625" style="2" hidden="1" customWidth="1"/>
    <col min="16" max="16" width="15.26953125" style="2" hidden="1" customWidth="1"/>
    <col min="17" max="17" width="16.26953125" style="2" hidden="1" customWidth="1"/>
    <col min="18" max="18" width="23.1796875" style="2" hidden="1" customWidth="1"/>
    <col min="19" max="19" width="17.81640625" style="2" hidden="1" customWidth="1"/>
    <col min="20" max="20" width="19" style="2" hidden="1" customWidth="1"/>
    <col min="21" max="21" width="12.7265625" style="2" hidden="1" customWidth="1"/>
    <col min="22" max="22" width="23.7265625" style="2" hidden="1" customWidth="1"/>
    <col min="23" max="23" width="22.26953125" style="2" hidden="1" customWidth="1"/>
    <col min="24" max="24" width="22.7265625" style="2" hidden="1" customWidth="1"/>
    <col min="25" max="25" width="18.7265625" style="2" hidden="1" customWidth="1"/>
    <col min="26" max="26" width="19.81640625" style="2" hidden="1" customWidth="1"/>
    <col min="27" max="27" width="22.7265625" style="2" hidden="1" customWidth="1"/>
    <col min="28" max="28" width="27.26953125" style="2" hidden="1" customWidth="1"/>
    <col min="29" max="16384" width="10.81640625" style="2"/>
  </cols>
  <sheetData>
    <row r="1" spans="1:44" ht="15.5" thickTop="1">
      <c r="A1" s="307"/>
      <c r="B1" s="308"/>
      <c r="C1" s="308"/>
      <c r="D1" s="308"/>
      <c r="E1" s="308"/>
      <c r="F1" s="308"/>
      <c r="G1" s="308"/>
      <c r="H1" s="308"/>
      <c r="I1" s="308"/>
      <c r="J1" s="308"/>
      <c r="K1" s="309"/>
      <c r="L1" s="1"/>
      <c r="P1" s="3"/>
      <c r="Q1" s="3"/>
      <c r="R1" s="3"/>
      <c r="S1" s="3"/>
      <c r="T1" s="3"/>
      <c r="U1" s="3"/>
      <c r="V1" s="3"/>
      <c r="W1" s="3"/>
      <c r="X1" s="3"/>
      <c r="Y1" s="3"/>
      <c r="Z1" s="3"/>
      <c r="AA1" s="3"/>
      <c r="AB1" s="3"/>
      <c r="AC1" s="3"/>
      <c r="AD1" s="3"/>
      <c r="AE1" s="3"/>
      <c r="AF1" s="3"/>
      <c r="AG1" s="3"/>
      <c r="AH1" s="3"/>
      <c r="AI1" s="3"/>
    </row>
    <row r="2" spans="1:44" ht="82.4" customHeight="1">
      <c r="A2" s="4"/>
      <c r="B2" s="5"/>
      <c r="C2" s="6"/>
      <c r="D2" s="310" t="str">
        <f ca="1">OFFSET(L!$C$1,MATCH("Declaration"&amp;ADDRESS(ROW(),COLUMN(),4),L!$A:$A,0)-1,SL,,)</f>
        <v>Additional Minerals Reporting Template (AMRT)</v>
      </c>
      <c r="E2" s="311"/>
      <c r="F2" s="311"/>
      <c r="G2" s="311"/>
      <c r="H2" s="311"/>
      <c r="I2" s="311"/>
      <c r="J2" s="312"/>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12038</v>
      </c>
      <c r="C3" s="11"/>
      <c r="D3" s="12" t="s">
        <v>0</v>
      </c>
      <c r="E3" s="3"/>
      <c r="F3" s="313"/>
      <c r="G3" s="313"/>
      <c r="H3" s="313"/>
      <c r="I3" s="13"/>
      <c r="J3" s="236" t="s">
        <v>12727</v>
      </c>
      <c r="K3" s="7"/>
      <c r="L3" s="1"/>
      <c r="P3" s="14">
        <f>MATCH($D$3,LN,0)</f>
        <v>1</v>
      </c>
    </row>
    <row r="4" spans="1:44" ht="15">
      <c r="A4" s="4"/>
      <c r="B4" s="314" t="str">
        <f ca="1">OFFSET(L!$C$1,MATCH("Declaration"&amp;ADDRESS(ROW(),COLUMN(),4),L!$A:$A,0)-1,SL,,)</f>
        <v>The purpose of this document is to collect sourcing information on minerals/metals used in products.</v>
      </c>
      <c r="C4" s="314"/>
      <c r="D4" s="314"/>
      <c r="E4" s="314"/>
      <c r="F4" s="314"/>
      <c r="G4" s="314"/>
      <c r="H4" s="314"/>
      <c r="I4" s="315"/>
      <c r="J4" s="315"/>
      <c r="K4" s="7"/>
      <c r="L4" s="15"/>
      <c r="P4" s="3"/>
      <c r="Q4" s="3"/>
      <c r="R4" s="3"/>
      <c r="S4" s="3"/>
      <c r="T4" s="3"/>
      <c r="U4" s="3"/>
      <c r="V4" s="3"/>
      <c r="W4" s="3"/>
      <c r="X4" s="3"/>
      <c r="Y4" s="3"/>
      <c r="Z4" s="3"/>
      <c r="AA4" s="3"/>
      <c r="AB4" s="3"/>
      <c r="AC4" s="3"/>
      <c r="AD4" s="3"/>
      <c r="AE4" s="3"/>
      <c r="AF4" s="3"/>
      <c r="AG4" s="3"/>
      <c r="AH4" s="3"/>
      <c r="AI4" s="3"/>
    </row>
    <row r="5" spans="1:44" ht="15">
      <c r="A5" s="16" t="str">
        <f>LEFT(D9,1)</f>
        <v>A</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4" t="str">
        <f ca="1">OFFSET(L!$C$1,MATCH("Declaration"&amp;ADDRESS(ROW(),COLUMN(),4),L!$A:$A,0)-1,SL,,)</f>
        <v>Mandatory fields are noted with an asterisk (*).  Consult the instructions tab for guidance on how to answer each question.</v>
      </c>
      <c r="C6" s="314"/>
      <c r="D6" s="314"/>
      <c r="E6" s="314"/>
      <c r="F6" s="314"/>
      <c r="G6" s="314"/>
      <c r="H6" s="314"/>
      <c r="I6" s="314"/>
      <c r="J6" s="314"/>
      <c r="K6" s="7"/>
      <c r="L6" s="15" t="s">
        <v>1</v>
      </c>
      <c r="P6" s="3"/>
      <c r="Q6" s="3"/>
      <c r="R6" s="3"/>
      <c r="S6" s="3"/>
      <c r="T6" s="3"/>
      <c r="U6" s="3"/>
      <c r="V6" s="3"/>
      <c r="W6" s="3"/>
      <c r="X6" s="3"/>
      <c r="Y6" s="3"/>
      <c r="Z6" s="3"/>
      <c r="AA6" s="3"/>
      <c r="AB6" s="3"/>
      <c r="AC6" s="3"/>
      <c r="AD6" s="3"/>
      <c r="AE6" s="3"/>
      <c r="AF6" s="3"/>
      <c r="AG6" s="3"/>
      <c r="AH6" s="3"/>
      <c r="AI6" s="3"/>
    </row>
    <row r="7" spans="1:44" ht="37" customHeight="1">
      <c r="A7" s="4"/>
      <c r="B7" s="316" t="str">
        <f ca="1">OFFSET(L!$C$1,MATCH("Declaration"&amp;ADDRESS(ROW(),COLUMN(),4),L!$A:$A,0)-1,SL,,)</f>
        <v>Company Information</v>
      </c>
      <c r="C7" s="316"/>
      <c r="D7" s="316"/>
      <c r="E7" s="316"/>
      <c r="F7" s="316"/>
      <c r="G7" s="316"/>
      <c r="H7" s="316"/>
      <c r="I7" s="316"/>
      <c r="J7" s="316"/>
      <c r="K7" s="7"/>
      <c r="L7" s="15"/>
      <c r="P7" s="3"/>
      <c r="Q7" s="3"/>
      <c r="R7" s="3"/>
      <c r="S7" s="3"/>
      <c r="T7" s="3"/>
      <c r="U7" s="3"/>
      <c r="V7" s="3"/>
      <c r="W7" s="3"/>
      <c r="X7" s="3"/>
      <c r="Y7" s="3"/>
      <c r="Z7" s="3"/>
      <c r="AA7" s="3"/>
      <c r="AB7" s="3"/>
      <c r="AC7" s="3"/>
      <c r="AD7" s="3"/>
      <c r="AE7" s="3"/>
      <c r="AF7" s="3"/>
      <c r="AG7" s="3"/>
      <c r="AH7" s="3"/>
      <c r="AI7" s="3"/>
    </row>
    <row r="8" spans="1:44" ht="15">
      <c r="A8" s="20"/>
      <c r="B8" s="21" t="str">
        <f ca="1">OFFSET(L!$C$1,MATCH("Declaration"&amp;ADDRESS(ROW(),COLUMN(),4),L!$A:$A,0)-1,SL,,)</f>
        <v>Company Name (*):</v>
      </c>
      <c r="C8" s="22"/>
      <c r="D8" s="317" t="s">
        <v>19208</v>
      </c>
      <c r="E8" s="318"/>
      <c r="F8" s="318"/>
      <c r="G8" s="318"/>
      <c r="H8" s="318"/>
      <c r="I8" s="318"/>
      <c r="J8" s="319"/>
      <c r="K8" s="23"/>
      <c r="L8" s="15"/>
      <c r="P8" s="3"/>
      <c r="Q8" s="3"/>
      <c r="R8" s="3"/>
      <c r="S8" s="3"/>
      <c r="T8" s="3"/>
      <c r="U8" s="3"/>
      <c r="V8" s="3"/>
      <c r="W8" s="3"/>
      <c r="X8" s="3"/>
      <c r="Y8" s="3"/>
      <c r="Z8" s="3"/>
      <c r="AA8" s="3"/>
      <c r="AB8" s="3"/>
      <c r="AC8" s="3"/>
      <c r="AD8" s="3"/>
      <c r="AE8" s="3"/>
      <c r="AF8" s="3"/>
      <c r="AG8" s="3"/>
      <c r="AH8" s="3"/>
      <c r="AI8" s="3"/>
    </row>
    <row r="9" spans="1:44" ht="15">
      <c r="A9" s="20"/>
      <c r="B9" s="21" t="str">
        <f ca="1">OFFSET(L!$C$1,MATCH("Declaration"&amp;ADDRESS(ROW(),COLUMN(),4),L!$A:$A,0)-1,SL,,)</f>
        <v>Declaration Scope or Class (*):</v>
      </c>
      <c r="C9" s="22"/>
      <c r="D9" s="320" t="s">
        <v>2</v>
      </c>
      <c r="E9" s="321"/>
      <c r="F9" s="321"/>
      <c r="G9" s="322"/>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5" customHeight="1">
      <c r="A10" s="20"/>
      <c r="B10" s="323" t="str">
        <f ca="1">OFFSET(L!$C$1,MATCH("Declaration"&amp;ADDRESS(ROW(),COLUMN(),4)&amp;LEFT($D$9,1),L!$A:$A,0)-1,SL,,)</f>
        <v>Description of Scope:</v>
      </c>
      <c r="C10" s="26"/>
      <c r="D10" s="325"/>
      <c r="E10" s="326"/>
      <c r="F10" s="326"/>
      <c r="G10" s="326"/>
      <c r="H10" s="326"/>
      <c r="I10" s="326"/>
      <c r="J10" s="327"/>
      <c r="K10" s="7"/>
      <c r="L10" s="15"/>
      <c r="Q10" s="3"/>
      <c r="R10" s="3"/>
      <c r="S10" s="3"/>
      <c r="T10" s="3"/>
      <c r="U10" s="3"/>
      <c r="V10" s="3"/>
      <c r="W10" s="3"/>
      <c r="X10" s="3"/>
      <c r="Y10" s="3"/>
      <c r="Z10" s="3"/>
      <c r="AA10" s="3"/>
      <c r="AB10" s="3"/>
      <c r="AC10" s="3"/>
      <c r="AD10" s="3"/>
      <c r="AE10" s="3"/>
      <c r="AF10" s="3"/>
      <c r="AG10" s="3"/>
      <c r="AH10" s="3"/>
      <c r="AI10" s="3"/>
    </row>
    <row r="11" spans="1:44" ht="15">
      <c r="A11" s="20"/>
      <c r="B11" s="324"/>
      <c r="C11" s="26"/>
      <c r="D11" s="328" t="str">
        <f ca="1">IF(D9=Q9,OFFSET(L!$C$1,MATCH("Declaration"&amp;ADDRESS(ROW(),COLUMN(),4),L!$A:$A,0)-1,SL,,),"")</f>
        <v/>
      </c>
      <c r="E11" s="329"/>
      <c r="F11" s="329"/>
      <c r="G11" s="329"/>
      <c r="H11" s="329"/>
      <c r="I11" s="329"/>
      <c r="J11" s="330"/>
      <c r="K11" s="7"/>
      <c r="L11" s="15"/>
      <c r="Q11" s="3"/>
      <c r="R11" s="3"/>
      <c r="S11" s="3"/>
      <c r="T11" s="3"/>
      <c r="U11" s="3"/>
      <c r="V11" s="3"/>
      <c r="W11" s="3"/>
      <c r="X11" s="3"/>
      <c r="Y11" s="3"/>
      <c r="Z11" s="3"/>
      <c r="AA11" s="3"/>
      <c r="AB11" s="3"/>
      <c r="AC11" s="3"/>
      <c r="AD11" s="3"/>
      <c r="AE11" s="3"/>
      <c r="AF11" s="3"/>
      <c r="AG11" s="3"/>
      <c r="AH11" s="3"/>
      <c r="AI11" s="3"/>
    </row>
    <row r="12" spans="1:44" ht="28" customHeight="1">
      <c r="A12" s="20"/>
      <c r="B12" s="305" t="str">
        <f ca="1">OFFSET(L!$C$1,MATCH("Declaration"&amp;ADDRESS(ROW(),COLUMN(),4),L!$A:$A,0)-1,SL,,)</f>
        <v>Select Minerals/Metals in Scope (up to a maximum of 10)(*):
This Declaration can include up to 10 minerals or metals. If mineral or metal doesn't appear on the list, select "Other".</v>
      </c>
      <c r="C12" s="26"/>
      <c r="D12" s="196" t="s">
        <v>12736</v>
      </c>
      <c r="E12" s="350" t="s">
        <v>12508</v>
      </c>
      <c r="F12" s="350"/>
      <c r="G12" s="196"/>
      <c r="H12" s="196"/>
      <c r="I12" s="196"/>
      <c r="J12" s="341"/>
      <c r="K12" s="7"/>
      <c r="L12" s="15"/>
      <c r="P12" s="177" t="str">
        <f>IF(ISBLANK(D12),"",IF(D12="Other [specify below]",IF(ISBLANK(D15),"",D15),D12))</f>
        <v>Lead</v>
      </c>
      <c r="Q12" s="200" t="str">
        <f>IF(P13="",P12,IF(P12="",P13,IF(P12&gt;P13,P13,P12)))</f>
        <v>Lead</v>
      </c>
      <c r="R12" s="200" t="str">
        <f>Q12</f>
        <v>Lead</v>
      </c>
      <c r="S12" s="200" t="str">
        <f t="shared" ref="S12" si="0">IF(R13="",R12,IF(R12="",R13,IF(R12&gt;R13,R13,R12)))</f>
        <v>Lead</v>
      </c>
      <c r="T12" s="200" t="str">
        <f t="shared" ref="T12" si="1">S12</f>
        <v>Lead</v>
      </c>
      <c r="U12" s="200" t="str">
        <f t="shared" ref="U12" si="2">IF(T13="",T12,IF(T12="",T13,IF(T12&gt;T13,T13,T12)))</f>
        <v>Lead</v>
      </c>
      <c r="V12" s="200" t="str">
        <f t="shared" ref="V12" si="3">U12</f>
        <v>Lead</v>
      </c>
      <c r="W12" s="200" t="str">
        <f t="shared" ref="W12" si="4">IF(V13="",V12,IF(V12="",V13,IF(V12&gt;V13,V13,V12)))</f>
        <v>Lead</v>
      </c>
      <c r="X12" s="200" t="str">
        <f t="shared" ref="X12" si="5">W12</f>
        <v>Lead</v>
      </c>
      <c r="Y12" s="200" t="str">
        <f t="shared" ref="Y12" si="6">IF(X13="",X12,IF(X12="",X13,IF(X12&gt;X13,X13,X12)))</f>
        <v>Lead</v>
      </c>
      <c r="Z12" s="200" t="str">
        <f t="shared" ref="Z12" si="7">Y12</f>
        <v>Lead</v>
      </c>
      <c r="AA12" s="200" t="str">
        <f>Z12</f>
        <v>Lead</v>
      </c>
      <c r="AB12" s="14" t="str">
        <f>IF(COUNTIF(D12:I13,"Other [specify below]"),"A","")</f>
        <v/>
      </c>
      <c r="AC12" s="3"/>
      <c r="AD12" s="3"/>
      <c r="AE12" s="3"/>
      <c r="AF12" s="3"/>
      <c r="AG12" s="3"/>
      <c r="AH12" s="3"/>
      <c r="AI12" s="3"/>
      <c r="AJ12" s="3"/>
      <c r="AK12" s="3"/>
      <c r="AL12" s="3"/>
      <c r="AM12" s="3"/>
      <c r="AN12" s="3"/>
      <c r="AO12" s="3"/>
      <c r="AP12" s="3"/>
      <c r="AQ12" s="3"/>
      <c r="AR12" s="3"/>
    </row>
    <row r="13" spans="1:44" ht="28" customHeight="1">
      <c r="A13" s="20"/>
      <c r="B13" s="306"/>
      <c r="C13" s="26"/>
      <c r="D13" s="196"/>
      <c r="E13" s="331"/>
      <c r="F13" s="332"/>
      <c r="G13" s="196"/>
      <c r="H13" s="196"/>
      <c r="I13" s="196"/>
      <c r="J13" s="342"/>
      <c r="K13" s="7"/>
      <c r="L13" s="15"/>
      <c r="P13" s="177" t="str">
        <f>IF(ISBLANK(E12),"",IF(E12="Other [specify below]",IF(ISBLANK(E15),"",E15),E12))</f>
        <v>Zinc</v>
      </c>
      <c r="Q13" s="200" t="str">
        <f>IF(P13="",P13,IF(P12="",P12,IF(P12&gt;P13,P12,P13)))</f>
        <v>Zinc</v>
      </c>
      <c r="R13" s="200" t="str">
        <f>IF(Q14="",Q13,IF(Q13="",Q14,IF(Q13&gt;Q14,Q14,Q13)))</f>
        <v>Zinc</v>
      </c>
      <c r="S13" s="200" t="str">
        <f t="shared" ref="S13" si="8">IF(R13="",R13,IF(R12="",R12,IF(R12&gt;R13,R12,R13)))</f>
        <v>Zinc</v>
      </c>
      <c r="T13" s="200" t="str">
        <f>IF(S14="",S13,IF(S13="",S14,IF(S13&gt;S14,S14,S13)))</f>
        <v>Zinc</v>
      </c>
      <c r="U13" s="200" t="str">
        <f t="shared" ref="U13" si="9">IF(T13="",T13,IF(T12="",T12,IF(T12&gt;T13,T12,T13)))</f>
        <v>Zinc</v>
      </c>
      <c r="V13" s="200" t="str">
        <f>IF(U14="",U13,IF(U13="",U14,IF(U13&gt;U14,U14,U13)))</f>
        <v>Zinc</v>
      </c>
      <c r="W13" s="200" t="str">
        <f t="shared" ref="W13" si="10">IF(V13="",V13,IF(V12="",V12,IF(V12&gt;V13,V12,V13)))</f>
        <v>Zinc</v>
      </c>
      <c r="X13" s="200" t="str">
        <f>IF(W14="",W13,IF(W13="",W14,IF(W13&gt;W14,W14,W13)))</f>
        <v>Zinc</v>
      </c>
      <c r="Y13" s="200" t="str">
        <f t="shared" ref="Y13" si="11">IF(X13="",X13,IF(X12="",X12,IF(X12&gt;X13,X12,X13)))</f>
        <v>Zinc</v>
      </c>
      <c r="Z13" s="200" t="str">
        <f>IF(Y14="",Y13,IF(Y13="",Y14,IF(Y13&gt;Y14,Y14,Y13)))</f>
        <v>Zinc</v>
      </c>
      <c r="AA13" s="200" t="str" cm="1">
        <f t="array" ref="AA13">_xlfn.IFNA(INDEX($Z$12:$Z$21,MATCH(0,COUNTIF($AA$12:$AA12,$Z$12:$Z$21),0)),"")</f>
        <v>Zinc</v>
      </c>
      <c r="AB13" s="199"/>
      <c r="AC13" s="3"/>
      <c r="AD13" s="3"/>
      <c r="AF13" s="3"/>
      <c r="AG13" s="3"/>
      <c r="AH13" s="3"/>
      <c r="AI13" s="3"/>
      <c r="AJ13" s="3"/>
      <c r="AK13" s="3"/>
      <c r="AL13" s="3"/>
      <c r="AM13" s="3"/>
      <c r="AN13" s="3"/>
      <c r="AO13" s="3"/>
      <c r="AP13" s="3"/>
      <c r="AQ13" s="3"/>
      <c r="AR13" s="3"/>
    </row>
    <row r="14" spans="1:44" ht="30">
      <c r="A14" s="20"/>
      <c r="B14" s="267" t="str">
        <f ca="1">OFFSET(L!$C$1,MATCH("Declaration"&amp;ADDRESS(ROW(),COLUMN(),4),L!$A:$A,0)-1,SL,,)</f>
        <v>Note: The minerals entered here are reflected in questions 1-2 and will be sorted in alphabetical order. Please ensure that the answers match the intended minerals.</v>
      </c>
      <c r="C14" s="26"/>
      <c r="D14" s="339"/>
      <c r="E14" s="340"/>
      <c r="F14" s="340"/>
      <c r="G14" s="340"/>
      <c r="H14" s="340"/>
      <c r="I14" s="340"/>
      <c r="J14" s="342"/>
      <c r="K14" s="7"/>
      <c r="L14" s="15"/>
      <c r="P14" s="263" t="str">
        <f>IF(ISBLANK(G12),"",IF(G12="Other [specify below]",IF(ISBLANK(G15),"",G15),G12))</f>
        <v/>
      </c>
      <c r="Q14" s="200" t="str">
        <f>IF(P15="",P14,IF(P14="",P15,IF(P14&gt;P15,P15,P14)))</f>
        <v/>
      </c>
      <c r="R14" s="200" t="str">
        <f>IF(Q14="",Q14,IF(Q13="",Q13,IF(Q13&gt;Q14,Q13,Q14)))</f>
        <v/>
      </c>
      <c r="S14" s="200" t="str">
        <f t="shared" ref="S14:Y14" si="12">IF(R15="",R14,IF(R14="",R15,IF(R14&gt;R15,R15,R14)))</f>
        <v/>
      </c>
      <c r="T14" s="200" t="str">
        <f>IF(S14="",S14,IF(S13="",S13,IF(S13&gt;S14,S13,S14)))</f>
        <v/>
      </c>
      <c r="U14" s="200" t="str">
        <f t="shared" si="12"/>
        <v/>
      </c>
      <c r="V14" s="200" t="str">
        <f>IF(U14="",U14,IF(U13="",U13,IF(U13&gt;U14,U13,U14)))</f>
        <v/>
      </c>
      <c r="W14" s="200" t="str">
        <f t="shared" si="12"/>
        <v/>
      </c>
      <c r="X14" s="200" t="str">
        <f>IF(W14="",W14,IF(W13="",W13,IF(W13&gt;W14,W13,W14)))</f>
        <v/>
      </c>
      <c r="Y14" s="200" t="str">
        <f t="shared" si="12"/>
        <v/>
      </c>
      <c r="Z14" s="200" t="str">
        <f>IF(Y14="",Y14,IF(Y13="",Y13,IF(Y13&gt;Y14,Y13,Y14)))</f>
        <v/>
      </c>
      <c r="AA14" s="200" t="str" cm="1">
        <f t="array" ref="AA14">_xlfn.IFNA(INDEX($Z$12:$Z$21,MATCH(0,COUNTIF($AA$12:$AA13,$Z$12:$Z$21),0)),"")</f>
        <v/>
      </c>
      <c r="AB14" s="199"/>
      <c r="AC14" s="3"/>
      <c r="AD14" s="3"/>
      <c r="AF14" s="3"/>
      <c r="AG14" s="3"/>
      <c r="AH14" s="3"/>
      <c r="AI14" s="3"/>
      <c r="AJ14" s="3"/>
      <c r="AK14" s="3"/>
      <c r="AL14" s="3"/>
      <c r="AM14" s="3"/>
      <c r="AN14" s="3"/>
      <c r="AO14" s="3"/>
      <c r="AP14" s="3"/>
      <c r="AQ14" s="3"/>
      <c r="AR14" s="3"/>
    </row>
    <row r="15" spans="1:44" ht="28" customHeight="1">
      <c r="A15" s="20"/>
      <c r="B15" s="305" t="str">
        <f ca="1">OFFSET(L!$C$1,MATCH("Declaration"&amp;ADDRESS(ROW(),COLUMN(),4),L!$A:$A,0)-1,SL,,)</f>
        <v>If you selected "Other" in previous question, please specify which other minerals/metals are in scope:</v>
      </c>
      <c r="C15" s="26"/>
      <c r="D15" s="266"/>
      <c r="E15" s="333"/>
      <c r="F15" s="333"/>
      <c r="G15" s="266"/>
      <c r="H15" s="266"/>
      <c r="I15" s="266"/>
      <c r="J15" s="342"/>
      <c r="K15" s="7"/>
      <c r="L15" s="15"/>
      <c r="P15" s="263" t="str">
        <f>IF(ISBLANK(H12),"",IF(H12="Other [specify below]",IF(ISBLANK(H15),"",H15),H12))</f>
        <v/>
      </c>
      <c r="Q15" s="200" t="str">
        <f>IF(P15="",P15,IF(P14="",P14,IF(P14&gt;P15,P14,P15)))</f>
        <v/>
      </c>
      <c r="R15" s="200" t="str">
        <f t="shared" ref="R15:Z15" si="13">IF(Q16="",Q15,IF(Q15="",Q16,IF(Q15&gt;Q16,Q16,Q15)))</f>
        <v/>
      </c>
      <c r="S15" s="200" t="str">
        <f t="shared" ref="S15:Y15" si="14">IF(R15="",R15,IF(R14="",R14,IF(R14&gt;R15,R14,R15)))</f>
        <v/>
      </c>
      <c r="T15" s="200" t="str">
        <f t="shared" si="13"/>
        <v/>
      </c>
      <c r="U15" s="200" t="str">
        <f t="shared" si="14"/>
        <v/>
      </c>
      <c r="V15" s="200" t="str">
        <f t="shared" si="13"/>
        <v/>
      </c>
      <c r="W15" s="200" t="str">
        <f t="shared" si="14"/>
        <v/>
      </c>
      <c r="X15" s="200" t="str">
        <f t="shared" si="13"/>
        <v/>
      </c>
      <c r="Y15" s="200" t="str">
        <f t="shared" si="14"/>
        <v/>
      </c>
      <c r="Z15" s="200" t="str">
        <f t="shared" si="13"/>
        <v/>
      </c>
      <c r="AA15" s="200" t="str" cm="1">
        <f t="array" ref="AA15">_xlfn.IFNA(INDEX($Z$12:$Z$21,MATCH(0,COUNTIF($AA$12:$AA14,$Z$12:$Z$21),0)),"")</f>
        <v/>
      </c>
      <c r="AB15" s="199"/>
      <c r="AC15" s="3"/>
      <c r="AD15" s="3"/>
      <c r="AF15" s="3"/>
      <c r="AG15" s="3"/>
      <c r="AH15" s="3"/>
      <c r="AI15" s="3"/>
      <c r="AJ15" s="3"/>
      <c r="AK15" s="3"/>
      <c r="AL15" s="3"/>
      <c r="AM15" s="3"/>
      <c r="AN15" s="3"/>
      <c r="AO15" s="3"/>
      <c r="AP15" s="3"/>
      <c r="AQ15" s="3"/>
      <c r="AR15" s="3"/>
    </row>
    <row r="16" spans="1:44" ht="28" customHeight="1">
      <c r="A16" s="20"/>
      <c r="B16" s="306"/>
      <c r="C16" s="26"/>
      <c r="D16" s="266"/>
      <c r="E16" s="334"/>
      <c r="F16" s="335"/>
      <c r="G16" s="266"/>
      <c r="H16" s="266"/>
      <c r="I16" s="266"/>
      <c r="J16" s="343"/>
      <c r="K16" s="7"/>
      <c r="L16" s="15"/>
      <c r="P16" s="263" t="str">
        <f>IF(ISBLANK(I12),"",IF(I12="Other [specify below]",IF(ISBLANK(I15),"",I15),I12))</f>
        <v/>
      </c>
      <c r="Q16" s="200" t="str">
        <f>IF(P17="",P16,IF(P16="",P17,IF(P16&gt;P17,P17,P16)))</f>
        <v/>
      </c>
      <c r="R16" s="200" t="str">
        <f t="shared" ref="R16:Z16" si="15">IF(Q16="",Q16,IF(Q15="",Q15,IF(Q15&gt;Q16,Q15,Q16)))</f>
        <v/>
      </c>
      <c r="S16" s="200" t="str">
        <f t="shared" ref="S16:Y16" si="16">IF(R17="",R16,IF(R16="",R17,IF(R16&gt;R17,R17,R16)))</f>
        <v/>
      </c>
      <c r="T16" s="200" t="str">
        <f t="shared" si="15"/>
        <v/>
      </c>
      <c r="U16" s="200" t="str">
        <f t="shared" si="16"/>
        <v/>
      </c>
      <c r="V16" s="200" t="str">
        <f t="shared" si="15"/>
        <v/>
      </c>
      <c r="W16" s="200" t="str">
        <f t="shared" si="16"/>
        <v/>
      </c>
      <c r="X16" s="200" t="str">
        <f t="shared" si="15"/>
        <v/>
      </c>
      <c r="Y16" s="200" t="str">
        <f t="shared" si="16"/>
        <v/>
      </c>
      <c r="Z16" s="200" t="str">
        <f t="shared" si="15"/>
        <v/>
      </c>
      <c r="AA16" s="200" t="str" cm="1">
        <f t="array" ref="AA16">_xlfn.IFNA(INDEX($Z$12:$Z$21,MATCH(0,COUNTIF($AA$12:$AA15,$Z$12:$Z$21),0)),"")</f>
        <v/>
      </c>
      <c r="AB16" s="199"/>
      <c r="AC16" s="3"/>
      <c r="AD16" s="3"/>
      <c r="AF16" s="3"/>
      <c r="AG16" s="3"/>
      <c r="AH16" s="3"/>
      <c r="AI16" s="3"/>
      <c r="AJ16" s="3"/>
      <c r="AK16" s="3"/>
      <c r="AL16" s="3"/>
      <c r="AM16" s="3"/>
      <c r="AN16" s="3"/>
      <c r="AO16" s="3"/>
      <c r="AP16" s="3"/>
      <c r="AQ16" s="3"/>
      <c r="AR16" s="3"/>
    </row>
    <row r="17" spans="1:44" ht="16.75" customHeight="1">
      <c r="A17" s="20"/>
      <c r="B17" s="27" t="str">
        <f ca="1">OFFSET(L!$C$1,MATCH("Declaration"&amp;ADDRESS(ROW(),COLUMN(),4),L!$A:$A,0)-1,SL,,)</f>
        <v>Company Unique ID:</v>
      </c>
      <c r="C17" s="28"/>
      <c r="D17" s="288"/>
      <c r="E17" s="289"/>
      <c r="F17" s="289"/>
      <c r="G17" s="289"/>
      <c r="H17" s="289"/>
      <c r="I17" s="289"/>
      <c r="J17" s="290"/>
      <c r="K17" s="7"/>
      <c r="L17" s="15"/>
      <c r="P17" s="177" t="str">
        <f>IF(ISBLANK(D13),"",IF(D13="Other [specify below]",IF(ISBLANK(D16),"",D16),D13))</f>
        <v/>
      </c>
      <c r="Q17" s="200" t="str">
        <f>IF(P17="",P17,IF(P16="",P16,IF(P16&gt;P17,P16,P17)))</f>
        <v/>
      </c>
      <c r="R17" s="200" t="str">
        <f t="shared" ref="R17:Z17" si="17">IF(Q18="",Q17,IF(Q17="",Q18,IF(Q17&gt;Q18,Q18,Q17)))</f>
        <v/>
      </c>
      <c r="S17" s="200" t="str">
        <f t="shared" ref="S17:Y17" si="18">IF(R17="",R17,IF(R16="",R16,IF(R16&gt;R17,R16,R17)))</f>
        <v/>
      </c>
      <c r="T17" s="200" t="str">
        <f t="shared" si="17"/>
        <v/>
      </c>
      <c r="U17" s="200" t="str">
        <f t="shared" si="18"/>
        <v/>
      </c>
      <c r="V17" s="200" t="str">
        <f t="shared" si="17"/>
        <v/>
      </c>
      <c r="W17" s="200" t="str">
        <f t="shared" si="18"/>
        <v/>
      </c>
      <c r="X17" s="200" t="str">
        <f t="shared" si="17"/>
        <v/>
      </c>
      <c r="Y17" s="200" t="str">
        <f t="shared" si="18"/>
        <v/>
      </c>
      <c r="Z17" s="200" t="str">
        <f t="shared" si="17"/>
        <v/>
      </c>
      <c r="AA17" s="200"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5" customHeight="1">
      <c r="A18" s="20"/>
      <c r="B18" s="27" t="str">
        <f ca="1">OFFSET(L!$C$1,MATCH("Declaration"&amp;ADDRESS(ROW(),COLUMN(),4),L!$A:$A,0)-1,SL,,)</f>
        <v>Company Unique ID Authority:</v>
      </c>
      <c r="C18" s="28"/>
      <c r="D18" s="288"/>
      <c r="E18" s="289"/>
      <c r="F18" s="289"/>
      <c r="G18" s="289"/>
      <c r="H18" s="289"/>
      <c r="I18" s="289"/>
      <c r="J18" s="290"/>
      <c r="K18" s="7"/>
      <c r="L18" s="15"/>
      <c r="P18" s="177" t="str">
        <f>IF(ISBLANK(E13),"",IF(E13="Other [specify below]",IF(ISBLANK(E16),"",E16),E13))</f>
        <v/>
      </c>
      <c r="Q18" s="200" t="str">
        <f>IF(P19="",P18,IF(P18="",P19,IF(P18&gt;P19,P19,P18)))</f>
        <v/>
      </c>
      <c r="R18" s="200" t="str">
        <f t="shared" ref="R18:Z18" si="19">IF(Q18="",Q18,IF(Q17="",Q17,IF(Q17&gt;Q18,Q17,Q18)))</f>
        <v/>
      </c>
      <c r="S18" s="200" t="str">
        <f t="shared" ref="S18:Y18" si="20">IF(R19="",R18,IF(R18="",R19,IF(R18&gt;R19,R19,R18)))</f>
        <v/>
      </c>
      <c r="T18" s="200" t="str">
        <f t="shared" si="19"/>
        <v/>
      </c>
      <c r="U18" s="200" t="str">
        <f t="shared" si="20"/>
        <v/>
      </c>
      <c r="V18" s="200" t="str">
        <f t="shared" si="19"/>
        <v/>
      </c>
      <c r="W18" s="200" t="str">
        <f t="shared" si="20"/>
        <v/>
      </c>
      <c r="X18" s="200" t="str">
        <f t="shared" si="19"/>
        <v/>
      </c>
      <c r="Y18" s="200" t="str">
        <f t="shared" si="20"/>
        <v/>
      </c>
      <c r="Z18" s="200" t="str">
        <f t="shared" si="19"/>
        <v/>
      </c>
      <c r="AA18" s="200"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 r="A19" s="20"/>
      <c r="B19" s="27" t="str">
        <f ca="1">OFFSET(L!$C$1,MATCH("Declaration"&amp;ADDRESS(ROW(),COLUMN(),4),L!$A:$A,0)-1,SL,,)</f>
        <v>Address:</v>
      </c>
      <c r="C19" s="28"/>
      <c r="D19" s="288" t="s">
        <v>19209</v>
      </c>
      <c r="E19" s="289"/>
      <c r="F19" s="289"/>
      <c r="G19" s="289"/>
      <c r="H19" s="289"/>
      <c r="I19" s="289"/>
      <c r="J19" s="290"/>
      <c r="K19" s="7"/>
      <c r="L19" s="15"/>
      <c r="P19" s="177" t="str">
        <f>IF(ISBLANK(G13),"",IF(G13="Other [specify below]",IF(ISBLANK(G16),"",G16),G13))</f>
        <v/>
      </c>
      <c r="Q19" s="200" t="str">
        <f>IF(P19="",P19,IF(P18="",P18,IF(P18&gt;P19,P18,P19)))</f>
        <v/>
      </c>
      <c r="R19" s="200" t="str">
        <f t="shared" ref="R19:Z19" si="21">IF(Q20="",Q19,IF(Q19="",Q20,IF(Q19&gt;Q20,Q20,Q19)))</f>
        <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0"/>
      <c r="B20" s="27" t="str">
        <f ca="1">OFFSET(L!$C$1,MATCH("Declaration"&amp;ADDRESS(ROW(),COLUMN(),4),L!$A:$A,0)-1,SL,,)</f>
        <v>Contact Name (*):</v>
      </c>
      <c r="C20" s="28"/>
      <c r="D20" s="288" t="s">
        <v>19210</v>
      </c>
      <c r="E20" s="289"/>
      <c r="F20" s="289"/>
      <c r="G20" s="289"/>
      <c r="H20" s="289"/>
      <c r="I20" s="289"/>
      <c r="J20" s="290"/>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0"/>
      <c r="B21" s="27" t="str">
        <f ca="1">OFFSET(L!$C$1,MATCH("Declaration"&amp;ADDRESS(ROW(),COLUMN(),4),L!$A:$A,0)-1,SL,,)</f>
        <v>Email – Contact (*):</v>
      </c>
      <c r="C21" s="28"/>
      <c r="D21" s="300" t="s">
        <v>19211</v>
      </c>
      <c r="E21" s="301"/>
      <c r="F21" s="301"/>
      <c r="G21" s="301"/>
      <c r="H21" s="301"/>
      <c r="I21" s="301"/>
      <c r="J21" s="302"/>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
      <c r="A22" s="20"/>
      <c r="B22" s="27" t="str">
        <f ca="1">OFFSET(L!$C$1,MATCH("Declaration"&amp;ADDRESS(ROW(),COLUMN(),4),L!$A:$A,0)-1,SL,,)</f>
        <v>Phone – Contact (*):</v>
      </c>
      <c r="C22" s="28"/>
      <c r="D22" s="288" t="s">
        <v>19212</v>
      </c>
      <c r="E22" s="289"/>
      <c r="F22" s="289"/>
      <c r="G22" s="289"/>
      <c r="H22" s="289"/>
      <c r="I22" s="289"/>
      <c r="J22" s="290"/>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
      <c r="A23" s="20"/>
      <c r="B23" s="27" t="str">
        <f ca="1">OFFSET(L!$C$1,MATCH("Declaration"&amp;ADDRESS(ROW(),COLUMN(),4),L!$A:$A,0)-1,SL,,)</f>
        <v>Authorizer (*):</v>
      </c>
      <c r="C23" s="28"/>
      <c r="D23" s="351" t="s">
        <v>19213</v>
      </c>
      <c r="E23" s="352"/>
      <c r="F23" s="352"/>
      <c r="G23" s="352"/>
      <c r="H23" s="352"/>
      <c r="I23" s="352"/>
      <c r="J23" s="353"/>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
      <c r="A24" s="20"/>
      <c r="B24" s="27" t="str">
        <f ca="1">OFFSET(L!$C$1,MATCH("Declaration"&amp;ADDRESS(ROW(),COLUMN(),4),L!$A:$A,0)-1,SL,,)</f>
        <v>Title - Authorizer:</v>
      </c>
      <c r="C24" s="28"/>
      <c r="D24" s="288" t="s">
        <v>19214</v>
      </c>
      <c r="E24" s="289"/>
      <c r="F24" s="289"/>
      <c r="G24" s="289"/>
      <c r="H24" s="289"/>
      <c r="I24" s="289"/>
      <c r="J24" s="290"/>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3">
      <c r="A25" s="20"/>
      <c r="B25" s="27" t="str">
        <f ca="1">OFFSET(L!$C$1,MATCH("Declaration"&amp;ADDRESS(ROW(),COLUMN(),4),L!$A:$A,0)-1,SL,,)</f>
        <v>Email - Authorizer (*):</v>
      </c>
      <c r="C25" s="28"/>
      <c r="D25" s="300" t="s">
        <v>19215</v>
      </c>
      <c r="E25" s="301"/>
      <c r="F25" s="301"/>
      <c r="G25" s="301"/>
      <c r="H25" s="301"/>
      <c r="I25" s="301"/>
      <c r="J25" s="302"/>
      <c r="K25" s="7"/>
      <c r="L25" s="29"/>
      <c r="P25" s="3"/>
      <c r="Q25" s="3"/>
      <c r="R25" s="3"/>
      <c r="S25" s="3"/>
      <c r="T25" s="3"/>
      <c r="U25" s="3"/>
      <c r="V25" s="3"/>
      <c r="W25" s="3"/>
      <c r="X25" s="3"/>
      <c r="Y25" s="3"/>
      <c r="Z25" s="3"/>
      <c r="AA25" s="3"/>
      <c r="AB25" s="3"/>
      <c r="AC25" s="3"/>
      <c r="AD25" s="3"/>
      <c r="AE25" s="3"/>
      <c r="AF25" s="3"/>
      <c r="AG25" s="3"/>
      <c r="AH25" s="3"/>
      <c r="AI25" s="3"/>
    </row>
    <row r="26" spans="1:44" ht="23">
      <c r="A26" s="20"/>
      <c r="B26" s="27" t="str">
        <f ca="1">OFFSET(L!$C$1,MATCH("Declaration"&amp;ADDRESS(ROW(),COLUMN(),4),L!$A:$A,0)-1,SL,,)</f>
        <v>Phone - Authorizer:</v>
      </c>
      <c r="C26" s="30"/>
      <c r="D26" s="297" t="s">
        <v>19216</v>
      </c>
      <c r="E26" s="298"/>
      <c r="F26" s="298"/>
      <c r="G26" s="298"/>
      <c r="H26" s="298"/>
      <c r="I26" s="298"/>
      <c r="J26" s="299"/>
      <c r="K26" s="7"/>
      <c r="L26" s="29"/>
      <c r="P26" s="3"/>
      <c r="Q26" s="3"/>
      <c r="R26" s="3"/>
      <c r="S26" s="3"/>
      <c r="T26" s="3"/>
      <c r="U26" s="3"/>
      <c r="V26" s="3"/>
      <c r="W26" s="3"/>
      <c r="X26" s="3"/>
      <c r="Y26" s="3"/>
      <c r="Z26" s="3"/>
      <c r="AA26" s="3"/>
      <c r="AB26" s="3"/>
      <c r="AC26" s="3"/>
      <c r="AD26" s="3"/>
      <c r="AE26" s="3"/>
      <c r="AF26" s="3"/>
      <c r="AG26" s="3"/>
      <c r="AH26" s="3"/>
      <c r="AI26" s="3"/>
    </row>
    <row r="27" spans="1:44" ht="23">
      <c r="A27" s="20"/>
      <c r="B27" s="27" t="str">
        <f ca="1">OFFSET(L!$C$1,MATCH("Declaration"&amp;ADDRESS(ROW(),COLUMN(),4),L!$A:$A,0)-1,SL,,)</f>
        <v>Effective Date (*):</v>
      </c>
      <c r="C27" s="31"/>
      <c r="D27" s="344">
        <v>46132</v>
      </c>
      <c r="E27" s="345"/>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7.5">
      <c r="A28" s="20"/>
      <c r="B28" s="34"/>
      <c r="C28" s="35"/>
      <c r="D28" s="346"/>
      <c r="E28" s="346"/>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
      <c r="A29" s="20"/>
      <c r="B29" s="347" t="str">
        <f ca="1">OFFSET(L!$C$1,MATCH("Declaration"&amp;ADDRESS(ROW(),COLUMN(),4),L!$A:$A,0)-1,SL,,)</f>
        <v>Answer the following questions 1 - 2 based on the declaration scope indicated above</v>
      </c>
      <c r="C29" s="347"/>
      <c r="D29" s="347"/>
      <c r="E29" s="347"/>
      <c r="F29" s="347"/>
      <c r="G29" s="347"/>
      <c r="H29" s="347"/>
      <c r="I29" s="347"/>
      <c r="J29" s="347"/>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48" t="str">
        <f ca="1">OFFSET(L!$C$1,MATCH("Declaration"&amp;ADDRESS(ROW(),COLUMN(),4),L!$A:$A,0)-1,SL,,)</f>
        <v>Answer</v>
      </c>
      <c r="E30" s="348"/>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5" customHeight="1">
      <c r="A31" s="39"/>
      <c r="B31" s="122" t="str">
        <f>IF(COUNTBLANK(AA12),"",AA12&amp;"(*)")</f>
        <v>Lead(*)</v>
      </c>
      <c r="C31" s="6"/>
      <c r="D31" s="303" t="s">
        <v>6</v>
      </c>
      <c r="E31" s="304"/>
      <c r="F31" s="44"/>
      <c r="G31" s="294"/>
      <c r="H31" s="295"/>
      <c r="I31" s="295"/>
      <c r="J31" s="296"/>
      <c r="K31" s="40"/>
      <c r="L31" s="38"/>
      <c r="M31" s="2">
        <f>IF(B31="",1,0)</f>
        <v>0</v>
      </c>
      <c r="N31" s="2">
        <f>IF(D31="",0,1)</f>
        <v>1</v>
      </c>
      <c r="O31" s="2">
        <f>M31*N31</f>
        <v>0</v>
      </c>
      <c r="P31" s="190" t="str">
        <f t="shared" ref="P31:P40" si="30">IF(COUNTIF(D31,"Yes"),AA12,"")</f>
        <v>Lead</v>
      </c>
      <c r="Q31" s="200" t="str">
        <f>IF(P32="",P31,IF(P31="",P32,IF(P31&gt;P32,P32,P31)))</f>
        <v>Lead</v>
      </c>
      <c r="R31" s="200" t="str">
        <f>Q31</f>
        <v>Lead</v>
      </c>
      <c r="S31" s="200" t="str">
        <f t="shared" ref="S31" si="31">IF(R32="",R31,IF(R31="",R32,IF(R31&gt;R32,R32,R31)))</f>
        <v>Lead</v>
      </c>
      <c r="T31" s="200" t="str">
        <f t="shared" ref="T31" si="32">S31</f>
        <v>Lead</v>
      </c>
      <c r="U31" s="200" t="str">
        <f t="shared" ref="U31" si="33">IF(T32="",T31,IF(T31="",T32,IF(T31&gt;T32,T32,T31)))</f>
        <v>Lead</v>
      </c>
      <c r="V31" s="200" t="str">
        <f t="shared" ref="V31" si="34">U31</f>
        <v>Lead</v>
      </c>
      <c r="W31" s="200" t="str">
        <f t="shared" ref="W31" si="35">IF(V32="",V31,IF(V31="",V32,IF(V31&gt;V32,V32,V31)))</f>
        <v>Lead</v>
      </c>
      <c r="X31" s="200" t="str">
        <f t="shared" ref="X31" si="36">W31</f>
        <v>Lead</v>
      </c>
      <c r="Y31" s="200" t="str">
        <f t="shared" ref="Y31" si="37">IF(X32="",X31,IF(X31="",X32,IF(X31&gt;X32,X32,X31)))</f>
        <v>Lead</v>
      </c>
      <c r="Z31" s="200" t="str">
        <f t="shared" ref="Z31" si="38">Y31</f>
        <v>Lead</v>
      </c>
      <c r="AA31" s="201"/>
      <c r="AB31" s="3"/>
      <c r="AC31" s="3"/>
      <c r="AD31" s="3"/>
      <c r="AE31" s="3"/>
      <c r="AF31" s="3"/>
      <c r="AG31" s="3"/>
      <c r="AH31" s="3"/>
      <c r="AI31" s="3"/>
    </row>
    <row r="32" spans="1:44" ht="22.75" customHeight="1">
      <c r="A32" s="33"/>
      <c r="B32" s="122" t="str">
        <f>IF(COUNTBLANK(AA13),"",AA13&amp;"(*)")</f>
        <v>Zinc(*)</v>
      </c>
      <c r="C32" s="6"/>
      <c r="D32" s="303" t="s">
        <v>6</v>
      </c>
      <c r="E32" s="304"/>
      <c r="F32" s="44"/>
      <c r="G32" s="294"/>
      <c r="H32" s="295"/>
      <c r="I32" s="295"/>
      <c r="J32" s="296"/>
      <c r="K32" s="7"/>
      <c r="L32" s="38" t="s">
        <v>5</v>
      </c>
      <c r="M32" s="2">
        <f t="shared" ref="M32:M40" si="39">IF(B32="",1,0)</f>
        <v>0</v>
      </c>
      <c r="N32" s="2">
        <f t="shared" ref="N32:N40" si="40">IF(D32="",0,1)</f>
        <v>1</v>
      </c>
      <c r="O32" s="2">
        <f t="shared" ref="O32:O40" si="41">M32*N32</f>
        <v>0</v>
      </c>
      <c r="P32" s="190" t="str">
        <f t="shared" si="30"/>
        <v>Zinc</v>
      </c>
      <c r="Q32" s="200" t="str">
        <f>IF(P32="",P32,IF(P31="",P31,IF(P31&gt;P32,P31,P32)))</f>
        <v>Zinc</v>
      </c>
      <c r="R32" s="200" t="str">
        <f t="shared" ref="R32" si="42">IF(Q33="",Q32,IF(Q32="",Q33,IF(Q32&gt;Q33,Q33,Q32)))</f>
        <v>Zinc</v>
      </c>
      <c r="S32" s="200" t="str">
        <f t="shared" ref="S32" si="43">IF(R32="",R32,IF(R31="",R31,IF(R31&gt;R32,R31,R32)))</f>
        <v>Zinc</v>
      </c>
      <c r="T32" s="200" t="str">
        <f t="shared" ref="T32" si="44">IF(S33="",S32,IF(S32="",S33,IF(S32&gt;S33,S33,S32)))</f>
        <v>Zinc</v>
      </c>
      <c r="U32" s="200" t="str">
        <f t="shared" ref="U32" si="45">IF(T32="",T32,IF(T31="",T31,IF(T31&gt;T32,T31,T32)))</f>
        <v>Zinc</v>
      </c>
      <c r="V32" s="200" t="str">
        <f t="shared" ref="V32" si="46">IF(U33="",U32,IF(U32="",U33,IF(U32&gt;U33,U33,U32)))</f>
        <v>Zinc</v>
      </c>
      <c r="W32" s="200" t="str">
        <f t="shared" ref="W32" si="47">IF(V32="",V32,IF(V31="",V31,IF(V31&gt;V32,V31,V32)))</f>
        <v>Zinc</v>
      </c>
      <c r="X32" s="200" t="str">
        <f t="shared" ref="X32" si="48">IF(W33="",W32,IF(W32="",W33,IF(W32&gt;W33,W33,W32)))</f>
        <v>Zinc</v>
      </c>
      <c r="Y32" s="200" t="str">
        <f t="shared" ref="Y32" si="49">IF(X32="",X32,IF(X31="",X31,IF(X31&gt;X32,X31,X32)))</f>
        <v>Zinc</v>
      </c>
      <c r="Z32" s="200" t="str">
        <f t="shared" ref="Z32" si="50">IF(Y33="",Y32,IF(Y32="",Y33,IF(Y32&gt;Y33,Y33,Y32)))</f>
        <v>Zinc</v>
      </c>
      <c r="AA32" s="201"/>
      <c r="AB32" s="3"/>
      <c r="AC32" s="3"/>
      <c r="AD32" s="3"/>
      <c r="AE32" s="3"/>
      <c r="AF32" s="3"/>
      <c r="AG32" s="3"/>
      <c r="AH32" s="3"/>
    </row>
    <row r="33" spans="1:42" ht="23">
      <c r="A33" s="33"/>
      <c r="B33" s="122" t="str">
        <f t="shared" ref="B33:B40" si="51">IF(COUNTBLANK(AA14),"",AA14&amp;"(*)")</f>
        <v/>
      </c>
      <c r="C33" s="6"/>
      <c r="D33" s="303"/>
      <c r="E33" s="304"/>
      <c r="F33" s="44"/>
      <c r="G33" s="294"/>
      <c r="H33" s="295"/>
      <c r="I33" s="295"/>
      <c r="J33" s="296"/>
      <c r="K33" s="7"/>
      <c r="L33" s="45"/>
      <c r="M33" s="2">
        <f t="shared" si="39"/>
        <v>1</v>
      </c>
      <c r="N33" s="2">
        <f t="shared" si="40"/>
        <v>0</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3">
      <c r="A34" s="33"/>
      <c r="B34" s="122" t="str">
        <f t="shared" si="51"/>
        <v/>
      </c>
      <c r="C34" s="6"/>
      <c r="D34" s="303"/>
      <c r="E34" s="304"/>
      <c r="F34" s="44"/>
      <c r="G34" s="294"/>
      <c r="H34" s="295"/>
      <c r="I34" s="295"/>
      <c r="J34" s="296"/>
      <c r="K34" s="7"/>
      <c r="L34" s="45"/>
      <c r="M34" s="2">
        <f t="shared" si="39"/>
        <v>1</v>
      </c>
      <c r="N34" s="2">
        <f t="shared" si="40"/>
        <v>0</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3">
      <c r="A35" s="33"/>
      <c r="B35" s="122" t="str">
        <f t="shared" si="51"/>
        <v/>
      </c>
      <c r="C35" s="46"/>
      <c r="D35" s="303"/>
      <c r="E35" s="304"/>
      <c r="F35" s="44"/>
      <c r="G35" s="291"/>
      <c r="H35" s="292"/>
      <c r="I35" s="292"/>
      <c r="J35" s="293"/>
      <c r="K35" s="7"/>
      <c r="L35" s="45"/>
      <c r="M35" s="2">
        <f t="shared" si="39"/>
        <v>1</v>
      </c>
      <c r="N35" s="2">
        <f t="shared" si="40"/>
        <v>0</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3">
      <c r="A36" s="33"/>
      <c r="B36" s="122" t="str">
        <f t="shared" si="51"/>
        <v/>
      </c>
      <c r="C36" s="46"/>
      <c r="D36" s="303"/>
      <c r="E36" s="304"/>
      <c r="F36" s="44"/>
      <c r="G36" s="291"/>
      <c r="H36" s="292"/>
      <c r="I36" s="292"/>
      <c r="J36" s="293"/>
      <c r="K36" s="7"/>
      <c r="L36" s="45"/>
      <c r="M36" s="2">
        <f t="shared" si="39"/>
        <v>1</v>
      </c>
      <c r="N36" s="2">
        <f t="shared" si="40"/>
        <v>0</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3">
      <c r="A37" s="33"/>
      <c r="B37" s="122" t="str">
        <f t="shared" si="51"/>
        <v/>
      </c>
      <c r="C37" s="46"/>
      <c r="D37" s="303"/>
      <c r="E37" s="304"/>
      <c r="F37" s="44"/>
      <c r="G37" s="291"/>
      <c r="H37" s="292"/>
      <c r="I37" s="292"/>
      <c r="J37" s="293"/>
      <c r="K37" s="7"/>
      <c r="L37" s="45"/>
      <c r="M37" s="2">
        <f t="shared" si="39"/>
        <v>1</v>
      </c>
      <c r="N37" s="2">
        <f t="shared" si="40"/>
        <v>0</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3">
      <c r="A38" s="33"/>
      <c r="B38" s="122" t="str">
        <f t="shared" si="51"/>
        <v/>
      </c>
      <c r="C38" s="46"/>
      <c r="D38" s="303"/>
      <c r="E38" s="304"/>
      <c r="F38" s="44"/>
      <c r="G38" s="291"/>
      <c r="H38" s="292"/>
      <c r="I38" s="292"/>
      <c r="J38" s="293"/>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3">
      <c r="A39" s="33"/>
      <c r="B39" s="122" t="str">
        <f t="shared" si="51"/>
        <v/>
      </c>
      <c r="C39" s="46"/>
      <c r="D39" s="303"/>
      <c r="E39" s="304"/>
      <c r="F39" s="44"/>
      <c r="G39" s="291"/>
      <c r="H39" s="292"/>
      <c r="I39" s="292"/>
      <c r="J39" s="293"/>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3">
      <c r="A40" s="33"/>
      <c r="B40" s="186" t="str">
        <f t="shared" si="51"/>
        <v/>
      </c>
      <c r="C40" s="46"/>
      <c r="D40" s="303"/>
      <c r="E40" s="304"/>
      <c r="F40" s="44"/>
      <c r="G40" s="291"/>
      <c r="H40" s="292"/>
      <c r="I40" s="292"/>
      <c r="J40" s="293"/>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3">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38" t="str">
        <f ca="1">D30</f>
        <v>Answer</v>
      </c>
      <c r="E42" s="338"/>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5" customHeight="1">
      <c r="A43" s="33"/>
      <c r="B43" s="27" t="str">
        <f>IF(ISERROR(AA12),"",AA12&amp;"")</f>
        <v>Lead</v>
      </c>
      <c r="C43" s="6"/>
      <c r="D43" s="336">
        <v>1</v>
      </c>
      <c r="E43" s="337"/>
      <c r="F43" s="49"/>
      <c r="G43" s="294"/>
      <c r="H43" s="295"/>
      <c r="I43" s="295"/>
      <c r="J43" s="296"/>
      <c r="K43" s="7"/>
      <c r="L43" s="38"/>
      <c r="M43" s="2">
        <f t="shared" ref="M43:M52" si="123">IF(B43="",1,0)</f>
        <v>0</v>
      </c>
      <c r="N43" s="2">
        <f t="shared" ref="N43:N52" si="124">IF(D43="",0,1)</f>
        <v>1</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5" customHeight="1">
      <c r="A44" s="33"/>
      <c r="B44" s="27" t="str">
        <f>IF(ISERROR(AA13),"",AA13&amp;"")</f>
        <v>Zinc</v>
      </c>
      <c r="C44" s="6"/>
      <c r="D44" s="336" t="s">
        <v>1225</v>
      </c>
      <c r="E44" s="337"/>
      <c r="F44" s="49"/>
      <c r="G44" s="294"/>
      <c r="H44" s="295"/>
      <c r="I44" s="295"/>
      <c r="J44" s="296"/>
      <c r="K44" s="7"/>
      <c r="L44" s="38" t="s">
        <v>1</v>
      </c>
      <c r="M44" s="2">
        <f t="shared" si="123"/>
        <v>0</v>
      </c>
      <c r="N44" s="2">
        <f t="shared" si="124"/>
        <v>1</v>
      </c>
      <c r="O44" s="2">
        <f t="shared" si="125"/>
        <v>0</v>
      </c>
      <c r="P44" s="3"/>
      <c r="Q44" s="3"/>
      <c r="R44" s="3"/>
      <c r="S44" s="3"/>
      <c r="T44" s="3"/>
      <c r="U44" s="3"/>
      <c r="V44" s="3"/>
      <c r="W44" s="3"/>
      <c r="X44" s="3"/>
      <c r="Y44" s="3"/>
      <c r="Z44" s="3"/>
      <c r="AA44" s="3"/>
      <c r="AB44" s="3"/>
      <c r="AC44" s="3"/>
      <c r="AD44" s="3"/>
      <c r="AE44" s="3"/>
      <c r="AF44" s="3"/>
      <c r="AG44" s="3"/>
      <c r="AH44" s="3"/>
      <c r="AI44" s="3"/>
    </row>
    <row r="45" spans="1:42" ht="23">
      <c r="A45" s="33"/>
      <c r="B45" s="27" t="str">
        <f t="shared" ref="B45:B52" si="126">IF(ISERROR(AA14),"",AA14&amp;"")</f>
        <v/>
      </c>
      <c r="C45" s="6"/>
      <c r="D45" s="336"/>
      <c r="E45" s="337"/>
      <c r="F45" s="49"/>
      <c r="G45" s="294"/>
      <c r="H45" s="295"/>
      <c r="I45" s="295"/>
      <c r="J45" s="296"/>
      <c r="K45" s="7"/>
      <c r="L45" s="45"/>
      <c r="M45" s="2">
        <f t="shared" si="123"/>
        <v>1</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3">
      <c r="A46" s="33"/>
      <c r="B46" s="27" t="str">
        <f t="shared" si="126"/>
        <v/>
      </c>
      <c r="C46" s="6"/>
      <c r="D46" s="336"/>
      <c r="E46" s="337"/>
      <c r="F46" s="49"/>
      <c r="G46" s="294"/>
      <c r="H46" s="295"/>
      <c r="I46" s="295"/>
      <c r="J46" s="296"/>
      <c r="K46" s="7"/>
      <c r="L46" s="45"/>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3">
      <c r="A47" s="33"/>
      <c r="B47" s="27" t="str">
        <f t="shared" si="126"/>
        <v/>
      </c>
      <c r="C47" s="46"/>
      <c r="D47" s="336"/>
      <c r="E47" s="337"/>
      <c r="F47" s="49"/>
      <c r="G47" s="294"/>
      <c r="H47" s="295"/>
      <c r="I47" s="295"/>
      <c r="J47" s="296"/>
      <c r="K47" s="7"/>
      <c r="L47" s="45"/>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3">
      <c r="A48" s="33"/>
      <c r="B48" s="27" t="str">
        <f t="shared" si="126"/>
        <v/>
      </c>
      <c r="C48" s="46"/>
      <c r="D48" s="336"/>
      <c r="E48" s="337"/>
      <c r="F48" s="49"/>
      <c r="G48" s="294"/>
      <c r="H48" s="295"/>
      <c r="I48" s="295"/>
      <c r="J48" s="296"/>
      <c r="K48" s="7"/>
      <c r="L48" s="45"/>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3">
      <c r="A49" s="33"/>
      <c r="B49" s="27" t="str">
        <f t="shared" si="126"/>
        <v/>
      </c>
      <c r="C49" s="46"/>
      <c r="D49" s="336"/>
      <c r="E49" s="337"/>
      <c r="F49" s="49"/>
      <c r="G49" s="294"/>
      <c r="H49" s="295"/>
      <c r="I49" s="295"/>
      <c r="J49" s="296"/>
      <c r="K49" s="7"/>
      <c r="L49" s="45"/>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3">
      <c r="A50" s="33"/>
      <c r="B50" s="27" t="str">
        <f t="shared" si="126"/>
        <v/>
      </c>
      <c r="C50" s="46"/>
      <c r="D50" s="336"/>
      <c r="E50" s="337"/>
      <c r="F50" s="49"/>
      <c r="G50" s="294"/>
      <c r="H50" s="295"/>
      <c r="I50" s="295"/>
      <c r="J50" s="296"/>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3">
      <c r="A51" s="33"/>
      <c r="B51" s="27" t="str">
        <f t="shared" si="126"/>
        <v/>
      </c>
      <c r="C51" s="46"/>
      <c r="D51" s="336"/>
      <c r="E51" s="337"/>
      <c r="F51" s="49"/>
      <c r="G51" s="294"/>
      <c r="H51" s="295"/>
      <c r="I51" s="295"/>
      <c r="J51" s="296"/>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3">
      <c r="A52" s="33"/>
      <c r="B52" s="27" t="str">
        <f t="shared" si="126"/>
        <v/>
      </c>
      <c r="C52" s="46"/>
      <c r="D52" s="336"/>
      <c r="E52" s="337"/>
      <c r="F52" s="49"/>
      <c r="G52" s="294"/>
      <c r="H52" s="295"/>
      <c r="I52" s="295"/>
      <c r="J52" s="296"/>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3">
      <c r="A53" s="33"/>
      <c r="B53" s="349" t="str">
        <f>IF(OR($D$8="",$I$3=""),"","Click here to check required fields completion")</f>
        <v/>
      </c>
      <c r="C53" s="349"/>
      <c r="D53" s="349"/>
      <c r="E53" s="349"/>
      <c r="F53" s="349"/>
      <c r="G53" s="349"/>
      <c r="H53" s="349"/>
      <c r="I53" s="349"/>
      <c r="J53" s="349"/>
      <c r="K53" s="7"/>
      <c r="L53" s="45"/>
      <c r="P53" s="3"/>
      <c r="Q53" s="3"/>
      <c r="R53" s="3"/>
      <c r="S53" s="3"/>
      <c r="T53" s="3"/>
      <c r="U53" s="3"/>
      <c r="V53" s="3"/>
      <c r="W53" s="3"/>
      <c r="X53" s="3"/>
      <c r="Y53" s="3"/>
      <c r="Z53" s="3"/>
      <c r="AB53" s="3"/>
      <c r="AC53" s="3"/>
      <c r="AD53" s="3"/>
      <c r="AE53" s="3"/>
      <c r="AF53" s="3"/>
      <c r="AG53" s="3"/>
      <c r="AH53" s="3"/>
      <c r="AI53" s="3"/>
    </row>
    <row r="54" spans="1:35" ht="23.5" thickBot="1">
      <c r="A54" s="203"/>
      <c r="B54" s="287" t="str">
        <f ca="1">OFFSET(L!$C$1,MATCH("General"&amp;"Cpy",L!$A:$A,0)-1,SL,,)</f>
        <v>© 2026 Responsible Minerals Initiative. All rights reserved.</v>
      </c>
      <c r="C54" s="287"/>
      <c r="D54" s="287"/>
      <c r="E54" s="287"/>
      <c r="F54" s="287"/>
      <c r="G54" s="287"/>
      <c r="H54" s="287"/>
      <c r="I54" s="287"/>
      <c r="J54" s="287"/>
      <c r="K54" s="7"/>
      <c r="L54" s="45"/>
      <c r="AB54" s="3"/>
      <c r="AC54" s="3"/>
      <c r="AD54" s="3"/>
      <c r="AE54" s="3"/>
      <c r="AF54" s="3"/>
      <c r="AG54" s="3"/>
      <c r="AH54" s="3"/>
      <c r="AI54" s="3"/>
    </row>
    <row r="55" spans="1:35" ht="15.5" thickTop="1">
      <c r="L55" s="54"/>
      <c r="AB55" s="3"/>
      <c r="AC55" s="3"/>
      <c r="AD55" s="3"/>
      <c r="AE55" s="3"/>
      <c r="AF55" s="3"/>
      <c r="AG55" s="3"/>
      <c r="AH55" s="3"/>
      <c r="AI55" s="3"/>
    </row>
    <row r="56" spans="1:35" ht="15" hidden="1">
      <c r="B56" s="53" t="s">
        <v>6</v>
      </c>
    </row>
    <row r="57" spans="1:35" ht="15" hidden="1">
      <c r="B57" s="53" t="s">
        <v>7</v>
      </c>
    </row>
    <row r="58" spans="1:35" ht="15" hidden="1">
      <c r="B58" s="53" t="s">
        <v>8</v>
      </c>
    </row>
    <row r="59" spans="1:35" ht="13.5" hidden="1" customHeight="1">
      <c r="B59" s="53" t="s">
        <v>725</v>
      </c>
    </row>
    <row r="60" spans="1:35" ht="13.5" hidden="1" customHeight="1">
      <c r="B60" s="55">
        <v>1</v>
      </c>
    </row>
    <row r="61" spans="1:35" ht="15" hidden="1">
      <c r="B61" s="56" t="s">
        <v>9</v>
      </c>
    </row>
    <row r="62" spans="1:35" ht="15" hidden="1">
      <c r="B62" s="56" t="s">
        <v>10</v>
      </c>
    </row>
    <row r="63" spans="1:35" ht="15" hidden="1">
      <c r="B63" s="56" t="s">
        <v>11</v>
      </c>
    </row>
    <row r="64" spans="1:35" ht="15" hidden="1">
      <c r="B64" s="56" t="s">
        <v>12</v>
      </c>
    </row>
    <row r="65" spans="2:2" ht="15" hidden="1">
      <c r="B65" s="56" t="s">
        <v>13</v>
      </c>
    </row>
    <row r="66" spans="2:2" ht="15" hidden="1">
      <c r="B66" s="56" t="s">
        <v>8</v>
      </c>
    </row>
    <row r="67" spans="2:2" ht="15" hidden="1">
      <c r="B67" s="56" t="s">
        <v>1225</v>
      </c>
    </row>
    <row r="68" spans="2:2" ht="15" hidden="1">
      <c r="B68" s="56" t="s">
        <v>688</v>
      </c>
    </row>
    <row r="69" spans="2:2" ht="15" hidden="1">
      <c r="B69" s="274" t="s">
        <v>12732</v>
      </c>
    </row>
    <row r="70" spans="2:2" ht="15" hidden="1">
      <c r="B70" s="56" t="s">
        <v>12464</v>
      </c>
    </row>
    <row r="71" spans="2:2" ht="15" hidden="1">
      <c r="B71" s="274" t="s">
        <v>12736</v>
      </c>
    </row>
    <row r="72" spans="2:2" ht="15" hidden="1">
      <c r="B72" s="56" t="s">
        <v>12468</v>
      </c>
    </row>
    <row r="73" spans="2:2" ht="15" hidden="1">
      <c r="B73" s="56" t="s">
        <v>12471</v>
      </c>
    </row>
    <row r="74" spans="2:2" ht="15" hidden="1">
      <c r="B74" s="274" t="s">
        <v>12787</v>
      </c>
    </row>
    <row r="75" spans="2:2" ht="15" hidden="1">
      <c r="B75" s="56" t="s">
        <v>12473</v>
      </c>
    </row>
    <row r="76" spans="2:2" ht="15" hidden="1">
      <c r="B76" s="56" t="s">
        <v>12475</v>
      </c>
    </row>
    <row r="77" spans="2:2" ht="15" hidden="1">
      <c r="B77" s="56" t="s">
        <v>12480</v>
      </c>
    </row>
    <row r="78" spans="2:2" ht="15" hidden="1">
      <c r="B78" s="274" t="s">
        <v>12876</v>
      </c>
    </row>
    <row r="79" spans="2:2" ht="15" hidden="1">
      <c r="B79" s="56" t="s">
        <v>12485</v>
      </c>
    </row>
    <row r="80" spans="2:2" ht="15" hidden="1">
      <c r="B80" s="56" t="s">
        <v>12487</v>
      </c>
    </row>
    <row r="81" spans="2:2" ht="15" hidden="1">
      <c r="B81" s="274" t="s">
        <v>12880</v>
      </c>
    </row>
    <row r="82" spans="2:2" ht="15" hidden="1">
      <c r="B82" s="56" t="s">
        <v>12489</v>
      </c>
    </row>
    <row r="83" spans="2:2" ht="15" hidden="1">
      <c r="B83" s="56" t="s">
        <v>12505</v>
      </c>
    </row>
    <row r="84" spans="2:2" ht="15" hidden="1">
      <c r="B84" s="274" t="s">
        <v>12899</v>
      </c>
    </row>
    <row r="85" spans="2:2" ht="15" hidden="1">
      <c r="B85" s="56" t="s">
        <v>12508</v>
      </c>
    </row>
    <row r="86" spans="2:2" ht="15" hidden="1">
      <c r="B86" s="56" t="s">
        <v>12640</v>
      </c>
    </row>
  </sheetData>
  <sheetProtection algorithmName="SHA-512" hashValue="tkkMsWDSyVz9zJ5+hlAYOJ7RVDMWYrU2VUKE5nPahWB7ntvtbpBT/aj8fpRShblEw2hThdq5u0LZs8D0kZhbJA==" saltValue="/8jDs01RWrEAHTVK4dDALw==" spinCount="100000" sheet="1" formatRows="0" insertHyperlinks="0"/>
  <mergeCells count="77">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D49:E49"/>
    <mergeCell ref="D50:E50"/>
    <mergeCell ref="D42:E42"/>
    <mergeCell ref="D43:E43"/>
    <mergeCell ref="D46:E46"/>
    <mergeCell ref="D47:E47"/>
    <mergeCell ref="D48:E48"/>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B15:B16"/>
    <mergeCell ref="A1:K1"/>
    <mergeCell ref="D2:J2"/>
    <mergeCell ref="F3:H3"/>
    <mergeCell ref="B4:H4"/>
    <mergeCell ref="I4:J4"/>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s>
  <phoneticPr fontId="50"/>
  <conditionalFormatting sqref="B31">
    <cfRule type="expression" dxfId="104" priority="121" stopIfTrue="1">
      <formula>IF($B$31="",TRUE)</formula>
    </cfRule>
  </conditionalFormatting>
  <conditionalFormatting sqref="B32">
    <cfRule type="expression" dxfId="103" priority="122" stopIfTrue="1">
      <formula>IF($B$32="",TRUE)</formula>
    </cfRule>
  </conditionalFormatting>
  <conditionalFormatting sqref="B33">
    <cfRule type="expression" dxfId="102" priority="123" stopIfTrue="1">
      <formula>IF($B$33="",TRUE)</formula>
    </cfRule>
  </conditionalFormatting>
  <conditionalFormatting sqref="B34">
    <cfRule type="expression" dxfId="101" priority="124" stopIfTrue="1">
      <formula>IF($B$34="",TRUE)</formula>
    </cfRule>
  </conditionalFormatting>
  <conditionalFormatting sqref="B35">
    <cfRule type="expression" dxfId="100" priority="116" stopIfTrue="1">
      <formula>IF($B$35="",TRUE)</formula>
    </cfRule>
  </conditionalFormatting>
  <conditionalFormatting sqref="B36">
    <cfRule type="expression" dxfId="99" priority="117" stopIfTrue="1">
      <formula>IF($B$36="",TRUE)</formula>
    </cfRule>
  </conditionalFormatting>
  <conditionalFormatting sqref="B37">
    <cfRule type="expression" dxfId="98" priority="118" stopIfTrue="1">
      <formula>IF($B$37="",TRUE)</formula>
    </cfRule>
  </conditionalFormatting>
  <conditionalFormatting sqref="B38">
    <cfRule type="expression" dxfId="97" priority="119" stopIfTrue="1">
      <formula>IF($B$38="",TRUE)</formula>
    </cfRule>
  </conditionalFormatting>
  <conditionalFormatting sqref="B39">
    <cfRule type="expression" dxfId="96" priority="120" stopIfTrue="1">
      <formula>IF($B$39="",TRUE)</formula>
    </cfRule>
  </conditionalFormatting>
  <conditionalFormatting sqref="B40">
    <cfRule type="expression" dxfId="95" priority="168" stopIfTrue="1">
      <formula>IF($B$40="",TRUE)</formula>
    </cfRule>
  </conditionalFormatting>
  <conditionalFormatting sqref="B43">
    <cfRule type="expression" dxfId="94" priority="181" stopIfTrue="1">
      <formula>IF($B$43="",TRUE)</formula>
    </cfRule>
  </conditionalFormatting>
  <conditionalFormatting sqref="B44">
    <cfRule type="expression" dxfId="93" priority="182" stopIfTrue="1">
      <formula>IF($B$44="",TRUE)</formula>
    </cfRule>
  </conditionalFormatting>
  <conditionalFormatting sqref="B45">
    <cfRule type="expression" dxfId="92" priority="183" stopIfTrue="1">
      <formula>IF($B$45="",TRUE)</formula>
    </cfRule>
  </conditionalFormatting>
  <conditionalFormatting sqref="B46">
    <cfRule type="expression" dxfId="91" priority="184" stopIfTrue="1">
      <formula>IF($B$46="",TRUE)</formula>
    </cfRule>
  </conditionalFormatting>
  <conditionalFormatting sqref="B47">
    <cfRule type="expression" dxfId="90" priority="187" stopIfTrue="1">
      <formula>IF($B$47="",TRUE)</formula>
    </cfRule>
  </conditionalFormatting>
  <conditionalFormatting sqref="B48">
    <cfRule type="expression" dxfId="89" priority="188" stopIfTrue="1">
      <formula>IF($B$48="",TRUE)</formula>
    </cfRule>
  </conditionalFormatting>
  <conditionalFormatting sqref="B49">
    <cfRule type="expression" dxfId="88" priority="189" stopIfTrue="1">
      <formula>IF($B$49="",TRUE)</formula>
    </cfRule>
  </conditionalFormatting>
  <conditionalFormatting sqref="B50">
    <cfRule type="expression" dxfId="87" priority="190" stopIfTrue="1">
      <formula>IF($B$50="",TRUE)</formula>
    </cfRule>
  </conditionalFormatting>
  <conditionalFormatting sqref="B51">
    <cfRule type="expression" dxfId="86" priority="191" stopIfTrue="1">
      <formula>IF($B$51="",TRUE)</formula>
    </cfRule>
  </conditionalFormatting>
  <conditionalFormatting sqref="B52">
    <cfRule type="expression" dxfId="85" priority="265" stopIfTrue="1">
      <formula>IF($B$52="",TRUE)</formula>
    </cfRule>
  </conditionalFormatting>
  <conditionalFormatting sqref="D10">
    <cfRule type="expression" dxfId="84" priority="257" stopIfTrue="1">
      <formula>IF($D$9=$Q$9,TRUE)</formula>
    </cfRule>
    <cfRule type="expression" dxfId="83" priority="278" stopIfTrue="1">
      <formula>IF(AND($D$10="",$D$9=$R$9),TRUE)</formula>
    </cfRule>
  </conditionalFormatting>
  <conditionalFormatting sqref="D12">
    <cfRule type="expression" dxfId="82" priority="97">
      <formula>IF($D$12="",TRUE)</formula>
    </cfRule>
  </conditionalFormatting>
  <conditionalFormatting sqref="D15">
    <cfRule type="expression" dxfId="81" priority="21" stopIfTrue="1">
      <formula>IF($D$12="Other [specify below]",TRUE)</formula>
    </cfRule>
    <cfRule type="expression" dxfId="80" priority="20" stopIfTrue="1">
      <formula>IF($D$15="",FALSE,TRUE)</formula>
    </cfRule>
  </conditionalFormatting>
  <conditionalFormatting sqref="D16">
    <cfRule type="expression" dxfId="79" priority="18" stopIfTrue="1">
      <formula>IF($D$16="",FALSE,TRUE)</formula>
    </cfRule>
    <cfRule type="expression" dxfId="78" priority="19" stopIfTrue="1">
      <formula>IF($D$13="Other [specify below]",TRUE)</formula>
    </cfRule>
  </conditionalFormatting>
  <conditionalFormatting sqref="D27:E27">
    <cfRule type="expression" dxfId="77" priority="1" stopIfTrue="1">
      <formula>IF($D$27="",TRUE)</formula>
    </cfRule>
  </conditionalFormatting>
  <conditionalFormatting sqref="D31:E31">
    <cfRule type="expression" dxfId="76" priority="261" stopIfTrue="1">
      <formula>IF($D$31="",TRUE)</formula>
    </cfRule>
    <cfRule type="expression" dxfId="75" priority="96" stopIfTrue="1">
      <formula>$O$31=1</formula>
    </cfRule>
    <cfRule type="expression" dxfId="74" priority="125" stopIfTrue="1">
      <formula>$B$31=""</formula>
    </cfRule>
  </conditionalFormatting>
  <conditionalFormatting sqref="D32:E32">
    <cfRule type="expression" dxfId="73" priority="263" stopIfTrue="1">
      <formula>IF($D$32="",TRUE)</formula>
    </cfRule>
    <cfRule type="expression" dxfId="72" priority="132" stopIfTrue="1">
      <formula>$B$32=""</formula>
    </cfRule>
    <cfRule type="expression" dxfId="71" priority="95" stopIfTrue="1">
      <formula>$O$32=1</formula>
    </cfRule>
  </conditionalFormatting>
  <conditionalFormatting sqref="D33:E33">
    <cfRule type="expression" dxfId="70" priority="227" stopIfTrue="1">
      <formula>IF($D$33="",TRUE)</formula>
    </cfRule>
    <cfRule type="expression" dxfId="69" priority="94" stopIfTrue="1">
      <formula>$O$33=1</formula>
    </cfRule>
    <cfRule type="expression" dxfId="68" priority="133" stopIfTrue="1">
      <formula>$B$33=""</formula>
    </cfRule>
  </conditionalFormatting>
  <conditionalFormatting sqref="D34:E34">
    <cfRule type="expression" dxfId="67" priority="134" stopIfTrue="1">
      <formula>$B$34=""</formula>
    </cfRule>
    <cfRule type="expression" dxfId="66" priority="228" stopIfTrue="1">
      <formula>IF($D$34="",TRUE)</formula>
    </cfRule>
    <cfRule type="expression" dxfId="65" priority="93" stopIfTrue="1">
      <formula>$O$34=1</formula>
    </cfRule>
  </conditionalFormatting>
  <conditionalFormatting sqref="D35:E35">
    <cfRule type="expression" dxfId="64" priority="204" stopIfTrue="1">
      <formula>IF($D$35="",TRUE)</formula>
    </cfRule>
    <cfRule type="expression" dxfId="63" priority="126" stopIfTrue="1">
      <formula>$B$35=""</formula>
    </cfRule>
    <cfRule type="expression" dxfId="62" priority="92" stopIfTrue="1">
      <formula>$O$35=1</formula>
    </cfRule>
  </conditionalFormatting>
  <conditionalFormatting sqref="D36:E36">
    <cfRule type="expression" dxfId="61" priority="229" stopIfTrue="1">
      <formula>IF($D$36="",TRUE)</formula>
    </cfRule>
    <cfRule type="expression" dxfId="60" priority="91" stopIfTrue="1">
      <formula>$O$36=1</formula>
    </cfRule>
    <cfRule type="expression" dxfId="59" priority="127" stopIfTrue="1">
      <formula>$B$36=""</formula>
    </cfRule>
  </conditionalFormatting>
  <conditionalFormatting sqref="D37:E37">
    <cfRule type="expression" dxfId="58" priority="230" stopIfTrue="1">
      <formula>IF($D$37="",TRUE)</formula>
    </cfRule>
    <cfRule type="expression" dxfId="57" priority="128" stopIfTrue="1">
      <formula>$B$37=""</formula>
    </cfRule>
    <cfRule type="expression" dxfId="56" priority="90" stopIfTrue="1">
      <formula>$O$37=1</formula>
    </cfRule>
  </conditionalFormatting>
  <conditionalFormatting sqref="D38:E38">
    <cfRule type="expression" dxfId="55" priority="225" stopIfTrue="1">
      <formula>IF($D$38="",TRUE)</formula>
    </cfRule>
    <cfRule type="expression" dxfId="54" priority="89" stopIfTrue="1">
      <formula>$O$38=1</formula>
    </cfRule>
    <cfRule type="expression" dxfId="53" priority="129" stopIfTrue="1">
      <formula>$B$38=""</formula>
    </cfRule>
  </conditionalFormatting>
  <conditionalFormatting sqref="D39:E39">
    <cfRule type="expression" dxfId="52" priority="226" stopIfTrue="1">
      <formula>IF($D$39="",TRUE)</formula>
    </cfRule>
    <cfRule type="expression" dxfId="51" priority="88" stopIfTrue="1">
      <formula>$O$39=1</formula>
    </cfRule>
    <cfRule type="expression" dxfId="50" priority="130" stopIfTrue="1">
      <formula>$B$39=""</formula>
    </cfRule>
  </conditionalFormatting>
  <conditionalFormatting sqref="D40:E40">
    <cfRule type="expression" dxfId="49" priority="87" stopIfTrue="1">
      <formula>$O$40=1</formula>
    </cfRule>
    <cfRule type="expression" dxfId="48" priority="135" stopIfTrue="1">
      <formula>$B$40=""</formula>
    </cfRule>
    <cfRule type="expression" dxfId="47" priority="264" stopIfTrue="1">
      <formula>IF($D$40="",TRUE)</formula>
    </cfRule>
  </conditionalFormatting>
  <conditionalFormatting sqref="D43:E52">
    <cfRule type="expression" dxfId="46" priority="27" stopIfTrue="1">
      <formula>IF(D43="",1,0)</formula>
    </cfRule>
    <cfRule type="expression" dxfId="45" priority="26" stopIfTrue="1">
      <formula>$D31="No"</formula>
    </cfRule>
    <cfRule type="expression" dxfId="44" priority="25" stopIfTrue="1">
      <formula>$B43=""</formula>
    </cfRule>
    <cfRule type="expression" dxfId="43" priority="24" stopIfTrue="1">
      <formula>$D31="Unknown"</formula>
    </cfRule>
    <cfRule type="expression" dxfId="42" priority="23" stopIfTrue="1">
      <formula>$D31="Not declaring"</formula>
    </cfRule>
    <cfRule type="expression" dxfId="41" priority="22" stopIfTrue="1">
      <formula>$O43=1</formula>
    </cfRule>
  </conditionalFormatting>
  <conditionalFormatting sqref="D9:G9">
    <cfRule type="expression" dxfId="40" priority="267" stopIfTrue="1">
      <formula>IF($D$9="",TRUE)</formula>
    </cfRule>
  </conditionalFormatting>
  <conditionalFormatting sqref="D8:J8">
    <cfRule type="expression" dxfId="39" priority="266" stopIfTrue="1">
      <formula>IF($D$8="",TRUE)</formula>
    </cfRule>
  </conditionalFormatting>
  <conditionalFormatting sqref="D20:J20">
    <cfRule type="expression" dxfId="38" priority="268" stopIfTrue="1">
      <formula>IF($D$20="",TRUE)</formula>
    </cfRule>
  </conditionalFormatting>
  <conditionalFormatting sqref="D21:J21">
    <cfRule type="expression" dxfId="37" priority="269" stopIfTrue="1">
      <formula>IF($D$21="",TRUE)</formula>
    </cfRule>
  </conditionalFormatting>
  <conditionalFormatting sqref="D22:J22">
    <cfRule type="expression" dxfId="36" priority="231" stopIfTrue="1">
      <formula>IF($D$22="",TRUE)</formula>
    </cfRule>
  </conditionalFormatting>
  <conditionalFormatting sqref="D23:J23">
    <cfRule type="expression" dxfId="35" priority="270" stopIfTrue="1">
      <formula>IF($D$23="",TRUE)</formula>
    </cfRule>
  </conditionalFormatting>
  <conditionalFormatting sqref="D25:J25">
    <cfRule type="expression" dxfId="34" priority="244" stopIfTrue="1">
      <formula>IF($D$25="",TRUE)</formula>
    </cfRule>
  </conditionalFormatting>
  <conditionalFormatting sqref="E15">
    <cfRule type="expression" dxfId="33" priority="11" stopIfTrue="1">
      <formula>IF($E$12="Other [specify below]",TRUE)</formula>
    </cfRule>
    <cfRule type="expression" dxfId="32" priority="10" stopIfTrue="1">
      <formula>IF($E$15="",FALSE,TRUE)</formula>
    </cfRule>
  </conditionalFormatting>
  <conditionalFormatting sqref="E16">
    <cfRule type="expression" dxfId="31" priority="15" stopIfTrue="1">
      <formula>IF($E$13="Other [specify below]",TRUE)</formula>
    </cfRule>
    <cfRule type="expression" dxfId="30" priority="14" stopIfTrue="1">
      <formula>IF($E$16="",FALSE,TRUE)</formula>
    </cfRule>
  </conditionalFormatting>
  <conditionalFormatting sqref="G15">
    <cfRule type="expression" dxfId="29" priority="17" stopIfTrue="1">
      <formula>IF($G$12="Other [specify below]",TRUE)</formula>
    </cfRule>
    <cfRule type="expression" dxfId="28" priority="16" stopIfTrue="1">
      <formula>IF($G$15="",FALSE,TRUE)</formula>
    </cfRule>
  </conditionalFormatting>
  <conditionalFormatting sqref="G16">
    <cfRule type="expression" dxfId="27" priority="13" stopIfTrue="1">
      <formula>IF($G$13="Other [specify below]",TRUE)</formula>
    </cfRule>
    <cfRule type="expression" dxfId="26" priority="12" stopIfTrue="1">
      <formula>IF($G$16="",FALSE,TRUE)</formula>
    </cfRule>
  </conditionalFormatting>
  <conditionalFormatting sqref="H15">
    <cfRule type="expression" dxfId="25" priority="7" stopIfTrue="1">
      <formula>IF($H$12="Other [specify below]",TRUE)</formula>
    </cfRule>
    <cfRule type="expression" dxfId="24" priority="6" stopIfTrue="1">
      <formula>IF($H$15="",FALSE,TRUE)</formula>
    </cfRule>
  </conditionalFormatting>
  <conditionalFormatting sqref="H16">
    <cfRule type="expression" dxfId="23" priority="8" stopIfTrue="1">
      <formula>IF($H$16="",FALSE,TRUE)</formula>
    </cfRule>
    <cfRule type="expression" dxfId="22" priority="9" stopIfTrue="1">
      <formula>IF($H$13="Other [specify below]",TRUE)</formula>
    </cfRule>
  </conditionalFormatting>
  <conditionalFormatting sqref="I15">
    <cfRule type="expression" dxfId="21" priority="5" stopIfTrue="1">
      <formula>IF($I$12="Other [specify below]",TRUE)</formula>
    </cfRule>
    <cfRule type="expression" dxfId="20" priority="4" stopIfTrue="1">
      <formula>IF($I$15="",FALSE,TRUE)</formula>
    </cfRule>
  </conditionalFormatting>
  <conditionalFormatting sqref="I16">
    <cfRule type="expression" dxfId="19" priority="2" stopIfTrue="1">
      <formula>IF($I$16="",FALSE,TRUE)</formula>
    </cfRule>
    <cfRule type="expression" dxfId="18" priority="3" stopIfTrue="1">
      <formula>IF($I$13="Other [specify below]",TRUE)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E12:I13 D13 D12" xr:uid="{44FF422E-8FB8-406A-A80A-7345E26D1793}">
      <formula1>$B$68:$B$86</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E27" xr:uid="{FD419C05-4C12-4C93-BCFE-5812475D024F}">
      <formula1>39082</formula1>
    </dataValidation>
  </dataValidations>
  <hyperlinks>
    <hyperlink ref="B53:J53" location="Checker!A1" display="Checker!A1" xr:uid="{529DED2F-4556-46B7-A2A4-8CCAE2A33255}"/>
    <hyperlink ref="D11:J11" location="'Product List'!B6" display="'Product List'!B6" xr:uid="{A7C008AF-415D-444D-92D1-9DC3803F66E7}"/>
    <hyperlink ref="D21" r:id="rId1" xr:uid="{B423B569-570F-4B8B-B7FD-2C61821916CE}"/>
    <hyperlink ref="D25" r:id="rId2" xr:uid="{F5DA5103-6056-4E72-B236-BDAD87A4268E}"/>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C10" sqref="C10"/>
    </sheetView>
  </sheetViews>
  <sheetFormatPr baseColWidth="10" defaultColWidth="8.81640625" defaultRowHeight="14.5"/>
  <cols>
    <col min="1" max="1" width="8.81640625" style="220"/>
    <col min="2" max="2" width="30.1796875" style="220" customWidth="1"/>
    <col min="3" max="3" width="76.1796875" style="220" customWidth="1"/>
    <col min="4" max="6" width="8.81640625" style="220"/>
    <col min="9" max="9" width="53.26953125" customWidth="1"/>
  </cols>
  <sheetData>
    <row r="1" spans="1:6" s="113" customFormat="1" ht="16.399999999999999" customHeight="1" thickTop="1">
      <c r="A1" s="354"/>
      <c r="B1" s="355"/>
      <c r="C1" s="355"/>
      <c r="D1" s="204"/>
      <c r="E1" s="205"/>
      <c r="F1" s="172"/>
    </row>
    <row r="2" spans="1:6" s="113" customFormat="1" ht="13.5">
      <c r="A2" s="206"/>
      <c r="B2" s="207"/>
      <c r="C2" s="205"/>
      <c r="D2" s="208"/>
      <c r="E2" s="205"/>
      <c r="F2" s="172"/>
    </row>
    <row r="3" spans="1:6" s="113" customFormat="1" ht="13.5">
      <c r="A3" s="206"/>
      <c r="B3" s="207"/>
      <c r="C3" s="207"/>
      <c r="D3" s="208"/>
      <c r="E3" s="205"/>
      <c r="F3" s="172"/>
    </row>
    <row r="4" spans="1:6" s="113" customFormat="1" ht="15.75" customHeight="1">
      <c r="A4" s="206"/>
      <c r="B4" s="356" t="s">
        <v>692</v>
      </c>
      <c r="C4" s="356"/>
      <c r="D4" s="208"/>
      <c r="E4" s="205"/>
      <c r="F4" s="172"/>
    </row>
    <row r="5" spans="1:6" s="113" customFormat="1" ht="57.75" customHeight="1">
      <c r="A5" s="206"/>
      <c r="B5" s="357" t="str">
        <f ca="1">OFFSET(L!$C$1,MATCH("Minerals Scope"&amp;ADDRESS(ROW(),COLUMN(),4),L!$A:$A,0)-1,SL,,)</f>
        <v>The Minerals Scope tab may be completed by the AMRT requester to provide additional details on the specified minerals.</v>
      </c>
      <c r="C5" s="357"/>
      <c r="D5" s="208"/>
      <c r="E5" s="205"/>
      <c r="F5" s="172"/>
    </row>
    <row r="6" spans="1:6" s="113" customFormat="1" ht="123.75" customHeight="1">
      <c r="A6" s="206"/>
      <c r="B6" s="357"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7"/>
      <c r="D6" s="208"/>
      <c r="E6" s="205"/>
      <c r="F6" s="172"/>
    </row>
    <row r="7" spans="1:6" s="113" customFormat="1" ht="43.4" customHeight="1">
      <c r="A7" s="209"/>
      <c r="B7" s="210" t="s">
        <v>11601</v>
      </c>
      <c r="C7" s="211" t="s">
        <v>12037</v>
      </c>
      <c r="D7" s="208"/>
      <c r="E7" s="205"/>
      <c r="F7" s="172"/>
    </row>
    <row r="8" spans="1:6" s="115" customFormat="1" ht="13.5">
      <c r="A8" s="212"/>
      <c r="B8" s="87" t="s">
        <v>12736</v>
      </c>
      <c r="C8" s="273" t="s">
        <v>19217</v>
      </c>
      <c r="D8" s="213"/>
      <c r="E8" s="214"/>
      <c r="F8" s="215"/>
    </row>
    <row r="9" spans="1:6" s="115" customFormat="1" ht="15">
      <c r="A9" s="216"/>
      <c r="B9" s="87" t="s">
        <v>12508</v>
      </c>
      <c r="C9" s="217" t="s">
        <v>19217</v>
      </c>
      <c r="D9" s="213"/>
      <c r="E9" s="214"/>
      <c r="F9" s="215"/>
    </row>
    <row r="10" spans="1:6" s="115" customFormat="1" ht="15">
      <c r="A10" s="216"/>
      <c r="B10" s="87"/>
      <c r="C10" s="217"/>
      <c r="D10" s="213"/>
      <c r="E10" s="214"/>
      <c r="F10" s="215"/>
    </row>
    <row r="11" spans="1:6" s="115" customFormat="1" ht="15">
      <c r="A11" s="216"/>
      <c r="B11" s="87"/>
      <c r="C11" s="217"/>
      <c r="D11" s="213"/>
      <c r="E11" s="214"/>
      <c r="F11" s="215"/>
    </row>
    <row r="12" spans="1:6" s="115" customFormat="1" ht="15">
      <c r="A12" s="216"/>
      <c r="B12" s="87"/>
      <c r="C12" s="217"/>
      <c r="D12" s="213"/>
      <c r="E12" s="214"/>
      <c r="F12" s="215"/>
    </row>
    <row r="13" spans="1:6" s="115" customFormat="1" ht="15">
      <c r="A13" s="216"/>
      <c r="B13" s="87"/>
      <c r="C13" s="217"/>
      <c r="D13" s="213"/>
      <c r="E13" s="214"/>
      <c r="F13" s="215"/>
    </row>
    <row r="14" spans="1:6" s="115" customFormat="1" ht="15">
      <c r="A14" s="216"/>
      <c r="B14" s="87"/>
      <c r="C14" s="217"/>
      <c r="D14" s="213"/>
      <c r="E14" s="214"/>
      <c r="F14" s="215"/>
    </row>
    <row r="15" spans="1:6" s="115" customFormat="1" ht="15">
      <c r="A15" s="216"/>
      <c r="B15" s="87"/>
      <c r="C15" s="217"/>
      <c r="D15" s="213"/>
      <c r="E15" s="214"/>
      <c r="F15" s="215"/>
    </row>
    <row r="16" spans="1:6" s="115" customFormat="1" ht="15">
      <c r="A16" s="216"/>
      <c r="B16" s="87"/>
      <c r="C16" s="217"/>
      <c r="D16" s="213"/>
      <c r="E16" s="214"/>
      <c r="F16" s="215"/>
    </row>
    <row r="17" spans="1:6" s="115" customFormat="1" ht="15">
      <c r="A17" s="216"/>
      <c r="B17" s="87"/>
      <c r="C17" s="217"/>
      <c r="D17" s="213"/>
      <c r="E17" s="214"/>
      <c r="F17" s="215"/>
    </row>
    <row r="18" spans="1:6" s="113" customFormat="1" ht="13.4" customHeight="1" thickBot="1">
      <c r="A18" s="218"/>
      <c r="B18" s="358"/>
      <c r="C18" s="358"/>
      <c r="D18" s="219"/>
      <c r="E18" s="205"/>
      <c r="F18" s="172"/>
    </row>
    <row r="19" spans="1:6" ht="15" thickTop="1"/>
  </sheetData>
  <sheetProtection algorithmName="SHA-512" hashValue="nM2UmI+PnfQ+8y+sciChyaDybmv6y7aDpts9HKdaqVFglYoqUsm75igArH5w2+lLwLnERSiiXEnYh4/Er86RuA==" saltValue="vXsFXP/sS4kq4lrLWk/dRQ=="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E6" sqref="E6"/>
    </sheetView>
  </sheetViews>
  <sheetFormatPr baseColWidth="10"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4" width="39.26953125" style="9" customWidth="1"/>
    <col min="15" max="15" width="54.7265625" style="9" customWidth="1"/>
    <col min="16" max="16" width="43.81640625" style="9" customWidth="1"/>
    <col min="17" max="17" width="21.81640625" style="9" customWidth="1"/>
    <col min="18" max="18" width="21.81640625" style="9" hidden="1" customWidth="1"/>
    <col min="19" max="19" width="10.81640625" style="9" hidden="1" customWidth="1"/>
    <col min="20" max="22" width="9.7265625" style="9" hidden="1" customWidth="1"/>
    <col min="23" max="25" width="5.1796875" style="9" hidden="1" customWidth="1"/>
    <col min="26" max="28" width="10.81640625" style="9" hidden="1" customWidth="1"/>
    <col min="29" max="29" width="17.26953125" style="9" hidden="1" customWidth="1"/>
    <col min="30" max="30" width="49.453125" style="9" hidden="1" customWidth="1"/>
    <col min="31" max="35" width="10.81640625" style="9" customWidth="1"/>
    <col min="36" max="16384" width="10.8164062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4" t="str">
        <f ca="1">OFFSET(L!$C$1,MATCH("Smelter List"&amp;ADDRESS(ROW(),COLUMN(),4),L!$A:$A,0)-1,SL,,)</f>
        <v>TO BEGIN:</v>
      </c>
      <c r="C2" s="364"/>
      <c r="D2" s="364"/>
      <c r="E2" s="72"/>
      <c r="F2" s="72"/>
      <c r="G2" s="73"/>
      <c r="H2" s="359"/>
      <c r="I2" s="360"/>
      <c r="J2" s="360"/>
      <c r="K2" s="360"/>
      <c r="L2" s="360"/>
      <c r="M2" s="360"/>
      <c r="N2" s="74"/>
      <c r="O2" s="75"/>
      <c r="P2" s="76"/>
      <c r="Q2" s="76"/>
      <c r="R2" s="76"/>
      <c r="Z2" s="83" t="str">
        <f ca="1">OFFSET(L!$C$1,MATCH("Smelter List"&amp;ADDRESS(ROW(),COLUMN(),4),L!$A:$A,0)-1,SL,,)</f>
        <v>Yes</v>
      </c>
      <c r="AA2" s="83"/>
    </row>
    <row r="3" spans="1:30" s="70" customFormat="1" ht="230" customHeight="1">
      <c r="A3" s="77"/>
      <c r="B3" s="3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1"/>
      <c r="D3" s="361"/>
      <c r="E3" s="362" t="str">
        <f ca="1">OFFSET(L!$C$1,MATCH("General"&amp;"Cpy",L!$A:$A,0)-1,SL,,)</f>
        <v>© 2026 Responsible Minerals Initiative. All rights reserved.</v>
      </c>
      <c r="F3" s="362"/>
      <c r="G3" s="363"/>
      <c r="H3" s="78"/>
      <c r="I3" s="79"/>
      <c r="K3" s="80"/>
      <c r="L3" s="80"/>
      <c r="M3" s="81"/>
      <c r="N3" s="81"/>
      <c r="P3" s="83"/>
      <c r="Q3" s="82" t="s">
        <v>12727</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12528</v>
      </c>
      <c r="S4" s="83" t="s">
        <v>683</v>
      </c>
      <c r="T4" s="83" t="s">
        <v>684</v>
      </c>
      <c r="U4" s="85"/>
      <c r="W4" s="86" t="s">
        <v>1232</v>
      </c>
      <c r="X4" s="86" t="s">
        <v>1231</v>
      </c>
      <c r="AA4" s="86" t="s">
        <v>12379</v>
      </c>
      <c r="AB4" s="86" t="s">
        <v>12636</v>
      </c>
      <c r="AC4" s="83" t="s">
        <v>12623</v>
      </c>
      <c r="AD4" s="86" t="s">
        <v>12624</v>
      </c>
    </row>
    <row r="5" spans="1:30" s="94" customFormat="1" ht="20.149999999999999" customHeight="1">
      <c r="A5" s="268"/>
      <c r="B5" s="87" t="s">
        <v>12508</v>
      </c>
      <c r="C5" s="87" t="s">
        <v>12379</v>
      </c>
      <c r="D5" s="87"/>
      <c r="E5" s="87"/>
      <c r="F5" s="87">
        <f ca="1">IF(ISERROR($Y5),"",OFFSET('Smelter Look-up'!$E$4,$Y5-4,0))</f>
        <v>0</v>
      </c>
      <c r="G5" s="87">
        <f ca="1">IF(C5="Smelter not listed","Enter smelter details",IF(ISERROR($Y5),"",OFFSET('Smelter Look-up'!$F$4,$Y5-4,0)))</f>
        <v>0</v>
      </c>
      <c r="H5" s="88">
        <f ca="1">IF(ISERROR($Y5),"",OFFSET('Smelter Look-up'!$G$4,$Y5-4,0))</f>
        <v>0</v>
      </c>
      <c r="I5" s="89">
        <f ca="1">IF(ISERROR($Y5),"",OFFSET('Smelter Look-up'!$H$4,$Y5-4,0))</f>
        <v>0</v>
      </c>
      <c r="J5" s="89">
        <f ca="1">IF(ISERROR($Y5),"",OFFSET('Smelter Look-up'!$I$4,$Y5-4,0))</f>
        <v>0</v>
      </c>
      <c r="K5" s="90"/>
      <c r="L5" s="90"/>
      <c r="M5" s="90"/>
      <c r="N5" s="90"/>
      <c r="O5" s="90"/>
      <c r="P5" s="90"/>
      <c r="Q5" s="91"/>
      <c r="R5" s="92" t="str">
        <f ca="1">IF(ISERROR($Y5),"",OFFSET('Smelter Look-up'!$C$4,$Y5-4,0)&amp;"")</f>
        <v>Unknown</v>
      </c>
      <c r="S5" s="91" t="str">
        <f t="shared" ref="S5:S68" ca="1" si="0">IF(B5="","",IF(ISERROR(MATCH($E5,CL,0)),"Unknown",INDIRECT("'C'!$A$"&amp;MATCH($E5,CL,0)+1)))</f>
        <v>Unknown</v>
      </c>
      <c r="T5" s="91" t="str">
        <f ca="1">IF(B5="","",IF(ISERROR(MATCH($J5,SorP!B:B,0)),"",INDIRECT("'SorP'!$A$"&amp;MATCH($S5&amp;$J5,SorP!C:C,0))))</f>
        <v/>
      </c>
      <c r="U5" s="93"/>
      <c r="V5" s="94" t="str">
        <f>B5&amp;C5</f>
        <v>ZincSmelter not yet identified</v>
      </c>
      <c r="W5" s="94" t="b">
        <f t="shared" ref="W5:W68" si="1">OR(ISBLANK(C5),ISBLANK(E5))</f>
        <v>1</v>
      </c>
      <c r="X5" s="94" t="str">
        <f t="shared" ref="X5:X68" si="2">IF(W5,"",B5&amp;"+")</f>
        <v/>
      </c>
      <c r="Y5" s="94">
        <f>IF(C5="",NA(),MATCH($B5&amp;$C5,'Smelter Look-up'!$J:$J,0))</f>
        <v>233</v>
      </c>
      <c r="AB5" s="94">
        <f>IF(AND(C5="Smelter not listed",OR(LEN(D5)=0,LEN(E5)=0)),1,0)</f>
        <v>0</v>
      </c>
      <c r="AC5" s="94" t="str">
        <f>B5</f>
        <v>Zinc</v>
      </c>
      <c r="AD5" s="94" t="str">
        <f t="shared" ref="AD5:AD8" si="3">IF(C5="Smelter not listed",D5,C5)</f>
        <v>Smelter not yet identified</v>
      </c>
    </row>
    <row r="6" spans="1:30" s="94" customFormat="1" ht="20.149999999999999" customHeight="1">
      <c r="A6" s="242"/>
      <c r="B6" s="87" t="s">
        <v>12736</v>
      </c>
      <c r="C6" s="87" t="s">
        <v>12379</v>
      </c>
      <c r="D6" s="87"/>
      <c r="E6" s="87" t="str">
        <f ca="1">IF(ISERROR($Y6),"",OFFSET('Smelter Look-up'!$D$4,$Y6-4,0)&amp;"")</f>
        <v/>
      </c>
      <c r="F6" s="87">
        <f ca="1">IF(ISERROR($Y6),"",OFFSET('Smelter Look-up'!$E$4,$Y6-4,0))</f>
        <v>0</v>
      </c>
      <c r="G6" s="87">
        <f ca="1">IF(C6="Smelter not listed","Enter smelter details",IF(ISERROR($Y6),"",OFFSET('Smelter Look-up'!$F$4,$Y6-4,0)))</f>
        <v>0</v>
      </c>
      <c r="H6" s="88">
        <f ca="1">IF(ISERROR($Y6),"",OFFSET('Smelter Look-up'!$G$4,$Y6-4,0))</f>
        <v>0</v>
      </c>
      <c r="I6" s="89">
        <f ca="1">IF(ISERROR($Y6),"",OFFSET('Smelter Look-up'!$H$4,$Y6-4,0))</f>
        <v>0</v>
      </c>
      <c r="J6" s="89">
        <f ca="1">IF(ISERROR($Y6),"",OFFSET('Smelter Look-up'!$I$4,$Y6-4,0))</f>
        <v>0</v>
      </c>
      <c r="K6" s="90"/>
      <c r="L6" s="90"/>
      <c r="M6" s="90"/>
      <c r="N6" s="90"/>
      <c r="O6" s="90"/>
      <c r="P6" s="90"/>
      <c r="Q6" s="91"/>
      <c r="R6" s="92" t="str">
        <f ca="1">IF(ISERROR($Y6),"",OFFSET('Smelter Look-up'!$C$4,$Y6-4,0)&amp;"")</f>
        <v>Unknown</v>
      </c>
      <c r="S6" s="91" t="str">
        <f t="shared" ca="1" si="0"/>
        <v>Unknown</v>
      </c>
      <c r="T6" s="91" t="str">
        <f ca="1">IF(B6="","",IF(ISERROR(MATCH($J6,SorP!B:B,0)),"",INDIRECT("'SorP'!$A$"&amp;MATCH($S6&amp;$J6,SorP!C:C,0))))</f>
        <v/>
      </c>
      <c r="U6" s="93"/>
      <c r="V6" s="94" t="str">
        <f t="shared" ref="V6:V68" si="4">B6&amp;C6</f>
        <v>LeadSmelter not yet identified</v>
      </c>
      <c r="W6" s="94" t="b">
        <f t="shared" ca="1" si="1"/>
        <v>0</v>
      </c>
      <c r="X6" s="94" t="str">
        <f t="shared" ca="1" si="2"/>
        <v>Lead+</v>
      </c>
      <c r="Y6" s="94">
        <f>IF(C6="",NA(),MATCH($B6&amp;$C6,'Smelter Look-up'!$J:$J,0))</f>
        <v>60</v>
      </c>
      <c r="AB6" s="94">
        <f t="shared" ref="AB6:AB69" ca="1" si="5">IF(AND(C6="Smelter not listed",OR(LEN(D6)=0,LEN(E6)=0)),1,0)</f>
        <v>0</v>
      </c>
      <c r="AC6" s="94" t="str">
        <f t="shared" ref="AC6:AC69" si="6">B6</f>
        <v>Lead</v>
      </c>
      <c r="AD6" s="94" t="str">
        <f t="shared" si="3"/>
        <v>Smelter not yet identified</v>
      </c>
    </row>
    <row r="7" spans="1:30" s="94" customFormat="1" ht="20.149999999999999" customHeight="1">
      <c r="A7" s="242"/>
      <c r="B7" s="87" t="str">
        <f>IF(LEN(A7)=0,"",INDEX('Smelter Look-up'!$A:$A,MATCH($A7,'Smelter Look-up'!$E:$E,0)))</f>
        <v/>
      </c>
      <c r="C7" s="87" t="str">
        <f>IF(LEN(A7)=0,"",INDEX('Smelter Look-up'!$C:$C,MATCH($A7,'Smelter Look-up'!$E:$E,0)))</f>
        <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
      </c>
      <c r="T7" s="91" t="str">
        <f ca="1">IF(B7="","",IF(ISERROR(MATCH($J7,SorP!B:B,0)),"",INDIRECT("'SorP'!$A$"&amp;MATCH($S7&amp;$J7,SorP!C:C,0))))</f>
        <v/>
      </c>
      <c r="U7" s="93"/>
      <c r="V7" s="94" t="str">
        <f t="shared" si="4"/>
        <v/>
      </c>
      <c r="W7" s="94" t="b">
        <f t="shared" ca="1" si="1"/>
        <v>0</v>
      </c>
      <c r="X7" s="94" t="str">
        <f t="shared" ca="1" si="2"/>
        <v>+</v>
      </c>
      <c r="Y7" s="94" t="e">
        <f>IF(C7="",NA(),MATCH($B7&amp;$C7,'Smelter Look-up'!$J:$J,0))</f>
        <v>#N/A</v>
      </c>
      <c r="AB7" s="94">
        <f t="shared" ca="1" si="5"/>
        <v>0</v>
      </c>
      <c r="AC7" s="94" t="str">
        <f t="shared" si="6"/>
        <v/>
      </c>
      <c r="AD7" s="94" t="str">
        <f t="shared" si="3"/>
        <v/>
      </c>
    </row>
    <row r="8" spans="1:30" s="94" customFormat="1" ht="20.149999999999999" customHeight="1">
      <c r="A8" s="242"/>
      <c r="B8" s="87" t="str">
        <f>IF(LEN(A8)=0,"",INDEX('Smelter Look-up'!$A:$A,MATCH($A8,'Smelter Look-up'!$E:$E,0)))</f>
        <v/>
      </c>
      <c r="C8" s="87" t="str">
        <f>IF(LEN(A8)=0,"",INDEX('Smelter Look-up'!$C:$C,MATCH($A8,'Smelter Look-up'!$E:$E,0)))</f>
        <v/>
      </c>
      <c r="D8" s="87"/>
      <c r="E8" s="87" t="str">
        <f ca="1">IF(ISERROR($Y8),"",OFFSET('Smelter Look-up'!$D$4,$Y8-4,0)&amp;"")</f>
        <v/>
      </c>
      <c r="F8" s="87" t="str">
        <f ca="1">IF(ISERROR($Y8),"",OFFSET('Smelter Look-up'!$E$4,$Y8-4,0))</f>
        <v/>
      </c>
      <c r="G8" s="87" t="str">
        <f ca="1">IF(C8="Smelter not listed","Enter smelter details",IF(ISERROR($Y8),"",OFFSET('Smelter Look-up'!$F$4,$Y8-4,0)))</f>
        <v/>
      </c>
      <c r="H8" s="88" t="str">
        <f ca="1">IF(ISERROR($Y8),"",OFFSET('Smelter Look-up'!$G$4,$Y8-4,0))</f>
        <v/>
      </c>
      <c r="I8" s="89" t="str">
        <f ca="1">IF(ISERROR($Y8),"",OFFSET('Smelter Look-up'!$H$4,$Y8-4,0))</f>
        <v/>
      </c>
      <c r="J8" s="89" t="str">
        <f ca="1">IF(ISERROR($Y8),"",OFFSET('Smelter Look-up'!$I$4,$Y8-4,0))</f>
        <v/>
      </c>
      <c r="K8" s="90"/>
      <c r="L8" s="90"/>
      <c r="M8" s="90"/>
      <c r="N8" s="90"/>
      <c r="O8" s="90"/>
      <c r="P8" s="90"/>
      <c r="Q8" s="91"/>
      <c r="R8" s="92" t="str">
        <f ca="1">IF(ISERROR($Y8),"",OFFSET('Smelter Look-up'!$C$4,$Y8-4,0)&amp;"")</f>
        <v/>
      </c>
      <c r="S8" s="91" t="str">
        <f t="shared" ca="1" si="0"/>
        <v/>
      </c>
      <c r="T8" s="91" t="str">
        <f ca="1">IF(B8="","",IF(ISERROR(MATCH($J8,SorP!B:B,0)),"",INDIRECT("'SorP'!$A$"&amp;MATCH($S8&amp;$J8,SorP!C:C,0))))</f>
        <v/>
      </c>
      <c r="U8" s="93"/>
      <c r="V8" s="94" t="str">
        <f t="shared" si="4"/>
        <v/>
      </c>
      <c r="W8" s="94" t="b">
        <f t="shared" ca="1" si="1"/>
        <v>0</v>
      </c>
      <c r="X8" s="94" t="str">
        <f t="shared" ca="1" si="2"/>
        <v>+</v>
      </c>
      <c r="Y8" s="94" t="e">
        <f>IF(C8="",NA(),MATCH($B8&amp;$C8,'Smelter Look-up'!$J:$J,0))</f>
        <v>#N/A</v>
      </c>
      <c r="AB8" s="94">
        <f t="shared" ca="1" si="5"/>
        <v>0</v>
      </c>
      <c r="AC8" s="94" t="str">
        <f t="shared" si="6"/>
        <v/>
      </c>
      <c r="AD8" s="94" t="str">
        <f t="shared" si="3"/>
        <v/>
      </c>
    </row>
    <row r="9" spans="1:30" s="94" customFormat="1" ht="20.149999999999999" customHeight="1">
      <c r="A9" s="242"/>
      <c r="B9" s="87" t="str">
        <f>IF(LEN(A9)=0,"",INDEX('Smelter Look-up'!$A:$A,MATCH($A9,'Smelter Look-up'!$E:$E,0)))</f>
        <v/>
      </c>
      <c r="C9" s="87" t="str">
        <f>IF(LEN(A9)=0,"",INDEX('Smelter Look-up'!$C:$C,MATCH($A9,'Smelter Look-up'!$E:$E,0)))</f>
        <v/>
      </c>
      <c r="D9" s="87"/>
      <c r="E9" s="87" t="str">
        <f ca="1">IF(ISERROR($Y9),"",OFFSET('Smelter Look-up'!$D$4,$Y9-4,0)&amp;"")</f>
        <v/>
      </c>
      <c r="F9" s="87" t="str">
        <f ca="1">IF(ISERROR($Y9),"",OFFSET('Smelter Look-up'!$E$4,$Y9-4,0))</f>
        <v/>
      </c>
      <c r="G9" s="87" t="str">
        <f ca="1">IF(C9="Smelter not listed","Enter smelter details",IF(ISERROR($Y9),"",OFFSET('Smelter Look-up'!$F$4,$Y9-4,0)))</f>
        <v/>
      </c>
      <c r="H9" s="88" t="str">
        <f ca="1">IF(ISERROR($Y9),"",OFFSET('Smelter Look-up'!$G$4,$Y9-4,0))</f>
        <v/>
      </c>
      <c r="I9" s="89" t="str">
        <f ca="1">IF(ISERROR($Y9),"",OFFSET('Smelter Look-up'!$H$4,$Y9-4,0))</f>
        <v/>
      </c>
      <c r="J9" s="89" t="str">
        <f ca="1">IF(ISERROR($Y9),"",OFFSET('Smelter Look-up'!$I$4,$Y9-4,0))</f>
        <v/>
      </c>
      <c r="K9" s="90"/>
      <c r="L9" s="90"/>
      <c r="M9" s="90"/>
      <c r="N9" s="90"/>
      <c r="O9" s="90"/>
      <c r="P9" s="90"/>
      <c r="Q9" s="91"/>
      <c r="R9" s="92" t="str">
        <f ca="1">IF(ISERROR($Y9),"",OFFSET('Smelter Look-up'!$C$4,$Y9-4,0)&amp;"")</f>
        <v/>
      </c>
      <c r="S9" s="91" t="str">
        <f t="shared" ca="1" si="0"/>
        <v/>
      </c>
      <c r="T9" s="91" t="str">
        <f ca="1">IF(B9="","",IF(ISERROR(MATCH($J9,SorP!B:B,0)),"",INDIRECT("'SorP'!$A$"&amp;MATCH($S9&amp;$J9,SorP!C:C,0))))</f>
        <v/>
      </c>
      <c r="U9" s="93"/>
      <c r="V9" s="94" t="str">
        <f t="shared" si="4"/>
        <v/>
      </c>
      <c r="W9" s="94" t="b">
        <f t="shared" ca="1" si="1"/>
        <v>0</v>
      </c>
      <c r="X9" s="94" t="str">
        <f t="shared" ca="1" si="2"/>
        <v>+</v>
      </c>
      <c r="Y9" s="94" t="e">
        <f>IF(C9="",NA(),MATCH($B9&amp;$C9,'Smelter Look-up'!$J:$J,0))</f>
        <v>#N/A</v>
      </c>
      <c r="AB9" s="94">
        <f t="shared" ca="1" si="5"/>
        <v>0</v>
      </c>
      <c r="AC9" s="94" t="str">
        <f t="shared" si="6"/>
        <v/>
      </c>
      <c r="AD9" s="94" t="str">
        <f t="shared" ref="AD9" si="7">IF(C9="Smelter not listed",D9,C9)</f>
        <v/>
      </c>
    </row>
    <row r="10" spans="1:30" s="94" customFormat="1" ht="20.149999999999999" customHeight="1">
      <c r="A10" s="242"/>
      <c r="B10" s="87" t="str">
        <f>IF(LEN(A10)=0,"",INDEX('Smelter Look-up'!$A:$A,MATCH($A10,'Smelter Look-up'!$E:$E,0)))</f>
        <v/>
      </c>
      <c r="C10" s="87" t="str">
        <f>IF(LEN(A10)=0,"",INDEX('Smelter Look-up'!$C:$C,MATCH($A10,'Smelter Look-up'!$E:$E,0)))</f>
        <v/>
      </c>
      <c r="D10" s="87"/>
      <c r="E10" s="87" t="str">
        <f ca="1">IF(ISERROR($Y10),"",OFFSET('Smelter Look-up'!$D$4,$Y10-4,0)&amp;"")</f>
        <v/>
      </c>
      <c r="F10" s="87" t="str">
        <f ca="1">IF(ISERROR($Y10),"",OFFSET('Smelter Look-up'!$E$4,$Y10-4,0))</f>
        <v/>
      </c>
      <c r="G10" s="87" t="str">
        <f ca="1">IF(C10="Smelter not listed","Enter smelter details",IF(ISERROR($Y10),"",OFFSET('Smelter Look-up'!$F$4,$Y10-4,0)))</f>
        <v/>
      </c>
      <c r="H10" s="88" t="str">
        <f ca="1">IF(ISERROR($Y10),"",OFFSET('Smelter Look-up'!$G$4,$Y10-4,0))</f>
        <v/>
      </c>
      <c r="I10" s="89" t="str">
        <f ca="1">IF(ISERROR($Y10),"",OFFSET('Smelter Look-up'!$H$4,$Y10-4,0))</f>
        <v/>
      </c>
      <c r="J10" s="89" t="str">
        <f ca="1">IF(ISERROR($Y10),"",OFFSET('Smelter Look-up'!$I$4,$Y10-4,0))</f>
        <v/>
      </c>
      <c r="K10" s="90"/>
      <c r="L10" s="90"/>
      <c r="M10" s="90"/>
      <c r="N10" s="90"/>
      <c r="O10" s="90"/>
      <c r="P10" s="90"/>
      <c r="Q10" s="91"/>
      <c r="R10" s="92" t="str">
        <f ca="1">IF(ISERROR($Y10),"",OFFSET('Smelter Look-up'!$C$4,$Y10-4,0)&amp;"")</f>
        <v/>
      </c>
      <c r="S10" s="91" t="str">
        <f t="shared" ca="1" si="0"/>
        <v/>
      </c>
      <c r="T10" s="91" t="str">
        <f ca="1">IF(B10="","",IF(ISERROR(MATCH($J10,SorP!B:B,0)),"",INDIRECT("'SorP'!$A$"&amp;MATCH($S10&amp;$J10,SorP!C:C,0))))</f>
        <v/>
      </c>
      <c r="U10" s="93"/>
      <c r="V10" s="94" t="str">
        <f t="shared" si="4"/>
        <v/>
      </c>
      <c r="W10" s="94" t="b">
        <f t="shared" ca="1" si="1"/>
        <v>0</v>
      </c>
      <c r="X10" s="94" t="str">
        <f t="shared" ca="1" si="2"/>
        <v>+</v>
      </c>
      <c r="Y10" s="94" t="e">
        <f>IF(C10="",NA(),MATCH($B10&amp;$C10,'Smelter Look-up'!$J:$J,0))</f>
        <v>#N/A</v>
      </c>
      <c r="AB10" s="94">
        <f t="shared" ca="1" si="5"/>
        <v>0</v>
      </c>
      <c r="AC10" s="94" t="str">
        <f t="shared" si="6"/>
        <v/>
      </c>
      <c r="AD10" s="248" t="str">
        <f>IF(C10="Smelter not listed",D10,IF(C10="Smelter not yet identified","",C10))</f>
        <v/>
      </c>
    </row>
    <row r="11" spans="1:30" s="94" customFormat="1" ht="20.149999999999999" customHeight="1">
      <c r="A11" s="242"/>
      <c r="B11" s="87" t="str">
        <f>IF(LEN(A11)=0,"",INDEX('Smelter Look-up'!$A:$A,MATCH($A11,'Smelter Look-up'!$E:$E,0)))</f>
        <v/>
      </c>
      <c r="C11" s="87" t="str">
        <f>IF(LEN(A11)=0,"",INDEX('Smelter Look-up'!$C:$C,MATCH($A11,'Smelter Look-up'!$E:$E,0)))</f>
        <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
      </c>
      <c r="T11" s="91" t="str">
        <f ca="1">IF(B11="","",IF(ISERROR(MATCH($J11,SorP!B:B,0)),"",INDIRECT("'SorP'!$A$"&amp;MATCH($S11&amp;$J11,SorP!C:C,0))))</f>
        <v/>
      </c>
      <c r="U11" s="93"/>
      <c r="V11" s="94" t="str">
        <f t="shared" si="4"/>
        <v/>
      </c>
      <c r="W11" s="94" t="b">
        <f t="shared" ca="1" si="1"/>
        <v>0</v>
      </c>
      <c r="X11" s="94" t="str">
        <f t="shared" ca="1" si="2"/>
        <v>+</v>
      </c>
      <c r="Y11" s="94" t="e">
        <f>IF(C11="",NA(),MATCH($B11&amp;$C11,'Smelter Look-up'!$J:$J,0))</f>
        <v>#N/A</v>
      </c>
      <c r="AB11" s="94">
        <f t="shared" ca="1" si="5"/>
        <v>0</v>
      </c>
      <c r="AC11" s="94" t="str">
        <f t="shared" si="6"/>
        <v/>
      </c>
      <c r="AD11" s="248" t="str">
        <f>IF(C11="Smelter not listed",D11,IF(C11="Smelter not yet identified","",C11))</f>
        <v/>
      </c>
    </row>
    <row r="12" spans="1:30" s="94" customFormat="1" ht="20.149999999999999"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si="4"/>
        <v/>
      </c>
      <c r="W12" s="94" t="b">
        <f t="shared" ca="1" si="1"/>
        <v>0</v>
      </c>
      <c r="X12" s="94" t="str">
        <f t="shared" ca="1" si="2"/>
        <v>+</v>
      </c>
      <c r="Y12" s="94" t="e">
        <f>IF(C12="",NA(),MATCH($B12&amp;$C12,'Smelter Look-up'!$J:$J,0))</f>
        <v>#N/A</v>
      </c>
      <c r="AB12" s="94">
        <f t="shared" ca="1" si="5"/>
        <v>0</v>
      </c>
      <c r="AC12" s="94" t="str">
        <f t="shared" si="6"/>
        <v/>
      </c>
      <c r="AD12" s="248" t="str">
        <f t="shared" ref="AD12:AD75" si="8">IF(C12="Smelter not listed",D12,IF(C12="Smelter not yet identified","",C12))</f>
        <v/>
      </c>
    </row>
    <row r="13" spans="1:30" s="94" customFormat="1" ht="20.149999999999999"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49999999999999"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49999999999999"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49999999999999"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49999999999999"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49999999999999"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49999999999999"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49999999999999"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49999999999999"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49999999999999"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49999999999999"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49999999999999"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49999999999999"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49999999999999"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49999999999999"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49999999999999"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49999999999999"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49999999999999"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49999999999999"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49999999999999"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49999999999999"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49999999999999"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49999999999999"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49999999999999"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49999999999999"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49999999999999"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49999999999999"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49999999999999"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49999999999999"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49999999999999"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49999999999999"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49999999999999"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49999999999999"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49999999999999"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49999999999999"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49999999999999"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49999999999999"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49999999999999"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49999999999999"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49999999999999"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49999999999999"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49999999999999"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49999999999999"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49999999999999"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49999999999999"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49999999999999"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49999999999999"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49999999999999"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49999999999999"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49999999999999"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49999999999999"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49999999999999"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49999999999999"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49999999999999"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49999999999999"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49999999999999"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49999999999999"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49999999999999"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49999999999999"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49999999999999"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49999999999999"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49999999999999"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49999999999999"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49999999999999"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49999999999999"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49999999999999"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49999999999999"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49999999999999"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49999999999999"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49999999999999"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49999999999999"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49999999999999"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49999999999999"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49999999999999"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49999999999999"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49999999999999"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49999999999999"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49999999999999"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49999999999999"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49999999999999"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49999999999999"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49999999999999"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49999999999999"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49999999999999"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49999999999999"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49999999999999"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49999999999999"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49999999999999"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49999999999999"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49999999999999"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49999999999999"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49999999999999"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49999999999999"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49999999999999"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49999999999999"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49999999999999"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49999999999999"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49999999999999"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49999999999999"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49999999999999"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49999999999999"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49999999999999"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49999999999999"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49999999999999"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49999999999999"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49999999999999"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49999999999999"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49999999999999"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49999999999999"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49999999999999"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49999999999999"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49999999999999"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49999999999999"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49999999999999"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49999999999999"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49999999999999"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49999999999999"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49999999999999"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49999999999999"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49999999999999"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49999999999999"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49999999999999"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49999999999999"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49999999999999"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49999999999999"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49999999999999"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49999999999999"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49999999999999"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49999999999999"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49999999999999"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49999999999999"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49999999999999"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49999999999999"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49999999999999"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49999999999999"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49999999999999"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49999999999999"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49999999999999"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49999999999999"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49999999999999"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49999999999999"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49999999999999"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49999999999999"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49999999999999"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49999999999999"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49999999999999"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49999999999999"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49999999999999"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49999999999999"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49999999999999"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49999999999999"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49999999999999"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49999999999999"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49999999999999"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49999999999999"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49999999999999"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49999999999999"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49999999999999"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49999999999999"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49999999999999"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49999999999999"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49999999999999"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49999999999999"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49999999999999"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49999999999999"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49999999999999"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49999999999999"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49999999999999"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49999999999999"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49999999999999"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49999999999999"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49999999999999"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49999999999999"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49999999999999"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49999999999999"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49999999999999"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49999999999999"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49999999999999"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49999999999999"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49999999999999"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49999999999999"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49999999999999"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49999999999999"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49999999999999"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49999999999999"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49999999999999"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49999999999999"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49999999999999"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49999999999999"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49999999999999"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49999999999999"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49999999999999"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49999999999999"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49999999999999"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49999999999999"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49999999999999"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49999999999999"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49999999999999"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49999999999999"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49999999999999"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49999999999999"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49999999999999"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49999999999999"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49999999999999"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49999999999999"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49999999999999"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49999999999999"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49999999999999"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49999999999999"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49999999999999"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49999999999999"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49999999999999"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49999999999999"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49999999999999"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49999999999999"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49999999999999"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49999999999999"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49999999999999"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49999999999999"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49999999999999"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49999999999999"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49999999999999"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49999999999999"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49999999999999"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49999999999999"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49999999999999"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49999999999999"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49999999999999"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49999999999999"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49999999999999"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49999999999999"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49999999999999"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49999999999999"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49999999999999"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49999999999999"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49999999999999"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49999999999999"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49999999999999"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49999999999999"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49999999999999"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49999999999999"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49999999999999"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49999999999999"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49999999999999"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49999999999999"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49999999999999"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49999999999999"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49999999999999"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49999999999999"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49999999999999"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49999999999999"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49999999999999"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49999999999999"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49999999999999"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49999999999999"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49999999999999"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49999999999999"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49999999999999"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49999999999999"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49999999999999"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49999999999999"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49999999999999"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49999999999999"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49999999999999"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49999999999999"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49999999999999"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49999999999999"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49999999999999"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49999999999999"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49999999999999"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49999999999999"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49999999999999"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49999999999999"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49999999999999"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49999999999999"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49999999999999"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49999999999999"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49999999999999"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49999999999999"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49999999999999"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49999999999999"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49999999999999"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49999999999999"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49999999999999"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49999999999999"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49999999999999"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49999999999999"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49999999999999"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49999999999999"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49999999999999"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49999999999999"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49999999999999"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49999999999999"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49999999999999"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49999999999999"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49999999999999"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49999999999999"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49999999999999"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49999999999999"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49999999999999"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49999999999999"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49999999999999"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49999999999999"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49999999999999"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49999999999999"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49999999999999"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49999999999999"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49999999999999"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49999999999999"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49999999999999"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49999999999999"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49999999999999"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49999999999999"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49999999999999"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49999999999999"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49999999999999"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49999999999999"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49999999999999"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49999999999999"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49999999999999"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49999999999999"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49999999999999"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49999999999999"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49999999999999"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49999999999999"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49999999999999"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49999999999999"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49999999999999"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49999999999999"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49999999999999"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49999999999999"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49999999999999"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49999999999999"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49999999999999"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49999999999999"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49999999999999"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49999999999999"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49999999999999"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49999999999999"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49999999999999"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49999999999999"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49999999999999"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49999999999999"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49999999999999"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49999999999999"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49999999999999"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49999999999999"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49999999999999"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49999999999999"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49999999999999"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49999999999999"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49999999999999"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49999999999999"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49999999999999"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49999999999999"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49999999999999"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49999999999999"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49999999999999"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49999999999999"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49999999999999"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49999999999999"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49999999999999"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49999999999999"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49999999999999"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49999999999999"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49999999999999"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49999999999999"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49999999999999"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49999999999999"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49999999999999"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49999999999999"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49999999999999"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49999999999999"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49999999999999"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49999999999999"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49999999999999"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49999999999999"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49999999999999"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49999999999999"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49999999999999"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49999999999999"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49999999999999"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49999999999999"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49999999999999"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49999999999999"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49999999999999"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49999999999999"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49999999999999"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49999999999999"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49999999999999"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49999999999999"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49999999999999"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49999999999999"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49999999999999"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49999999999999"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49999999999999"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49999999999999"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49999999999999"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49999999999999"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49999999999999"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49999999999999"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49999999999999"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49999999999999"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49999999999999"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49999999999999"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49999999999999"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49999999999999"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49999999999999"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49999999999999"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49999999999999"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49999999999999"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49999999999999"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49999999999999"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49999999999999"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49999999999999"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49999999999999"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49999999999999"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49999999999999"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49999999999999"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49999999999999"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49999999999999"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49999999999999"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49999999999999"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49999999999999"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49999999999999"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49999999999999"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49999999999999"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49999999999999"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49999999999999"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49999999999999"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49999999999999"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49999999999999"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49999999999999"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49999999999999"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49999999999999"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49999999999999"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49999999999999"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49999999999999"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49999999999999"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49999999999999"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49999999999999"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49999999999999"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49999999999999"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49999999999999"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49999999999999"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49999999999999"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49999999999999"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49999999999999"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49999999999999"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49999999999999"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49999999999999"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49999999999999"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49999999999999"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49999999999999"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49999999999999"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49999999999999"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49999999999999"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49999999999999"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49999999999999"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49999999999999"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49999999999999"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49999999999999"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49999999999999"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49999999999999"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49999999999999"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49999999999999"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49999999999999"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49999999999999"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49999999999999"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49999999999999"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49999999999999"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49999999999999"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49999999999999"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49999999999999"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49999999999999"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49999999999999"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49999999999999"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49999999999999"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49999999999999"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49999999999999"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49999999999999"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49999999999999"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49999999999999"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49999999999999"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49999999999999"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49999999999999"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49999999999999"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49999999999999"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49999999999999"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49999999999999"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49999999999999"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49999999999999"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49999999999999"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49999999999999"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49999999999999"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49999999999999"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49999999999999"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49999999999999"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49999999999999"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49999999999999"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49999999999999"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49999999999999"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49999999999999"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49999999999999"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49999999999999"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49999999999999"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49999999999999"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49999999999999"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49999999999999"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49999999999999"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49999999999999"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49999999999999"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49999999999999"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49999999999999"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49999999999999"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49999999999999"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49999999999999"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49999999999999"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49999999999999"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49999999999999"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49999999999999"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49999999999999"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49999999999999"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49999999999999"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49999999999999"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49999999999999"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49999999999999"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49999999999999"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49999999999999"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49999999999999"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49999999999999"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49999999999999"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49999999999999"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49999999999999"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49999999999999"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49999999999999"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49999999999999"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49999999999999"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49999999999999"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49999999999999"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49999999999999"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49999999999999"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49999999999999"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49999999999999"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49999999999999"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49999999999999"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49999999999999"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49999999999999"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49999999999999"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49999999999999"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49999999999999"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49999999999999"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49999999999999"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49999999999999"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49999999999999"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49999999999999"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49999999999999"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49999999999999"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49999999999999"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49999999999999"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49999999999999"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49999999999999"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49999999999999"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49999999999999"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49999999999999"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49999999999999"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49999999999999"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49999999999999"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49999999999999"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49999999999999"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49999999999999"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49999999999999"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49999999999999"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49999999999999"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49999999999999"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49999999999999"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49999999999999"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49999999999999"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49999999999999"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49999999999999"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49999999999999"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49999999999999"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49999999999999"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49999999999999"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49999999999999"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49999999999999"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49999999999999"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49999999999999"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49999999999999"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49999999999999"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49999999999999"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49999999999999"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49999999999999"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49999999999999"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49999999999999"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49999999999999"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49999999999999"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49999999999999"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49999999999999"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49999999999999"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49999999999999"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49999999999999"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49999999999999"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49999999999999"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49999999999999"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49999999999999"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49999999999999"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49999999999999"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49999999999999"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49999999999999"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49999999999999"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49999999999999"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49999999999999"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49999999999999"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49999999999999"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49999999999999"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49999999999999"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49999999999999"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49999999999999"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49999999999999"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49999999999999"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49999999999999"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49999999999999"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49999999999999"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49999999999999"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49999999999999"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49999999999999"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49999999999999"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49999999999999"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49999999999999"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49999999999999"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49999999999999"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49999999999999"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49999999999999"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49999999999999"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49999999999999"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49999999999999"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49999999999999"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49999999999999"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49999999999999"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49999999999999"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49999999999999"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49999999999999"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49999999999999"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49999999999999"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49999999999999"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49999999999999"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49999999999999"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49999999999999"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49999999999999"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49999999999999"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49999999999999"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49999999999999"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49999999999999"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49999999999999"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49999999999999"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49999999999999"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49999999999999"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49999999999999"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49999999999999"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49999999999999"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49999999999999"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49999999999999"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49999999999999"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49999999999999"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49999999999999"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49999999999999"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49999999999999"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49999999999999"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49999999999999"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49999999999999"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49999999999999"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49999999999999"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49999999999999"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49999999999999"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49999999999999"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49999999999999"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49999999999999"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49999999999999"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49999999999999"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49999999999999"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49999999999999"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49999999999999"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49999999999999"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49999999999999"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49999999999999"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49999999999999"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49999999999999"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49999999999999"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49999999999999"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49999999999999"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49999999999999"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49999999999999"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49999999999999"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49999999999999"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49999999999999"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49999999999999"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49999999999999"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49999999999999"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49999999999999"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49999999999999"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49999999999999"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49999999999999"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49999999999999"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49999999999999"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49999999999999"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49999999999999"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49999999999999"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49999999999999"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49999999999999"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49999999999999"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49999999999999"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49999999999999"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49999999999999"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49999999999999"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49999999999999"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49999999999999"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49999999999999"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49999999999999"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49999999999999"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49999999999999"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49999999999999"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49999999999999"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49999999999999"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49999999999999"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49999999999999"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49999999999999"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49999999999999"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49999999999999"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49999999999999"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49999999999999"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49999999999999"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49999999999999"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49999999999999"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49999999999999"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49999999999999"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49999999999999"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49999999999999"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49999999999999"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49999999999999"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49999999999999"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49999999999999"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49999999999999"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49999999999999"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49999999999999"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49999999999999"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49999999999999"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49999999999999"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49999999999999"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49999999999999"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49999999999999"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49999999999999"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49999999999999"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49999999999999"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49999999999999"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49999999999999"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49999999999999"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49999999999999"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49999999999999"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49999999999999"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49999999999999"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49999999999999"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49999999999999"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49999999999999"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49999999999999"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49999999999999"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49999999999999"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49999999999999"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49999999999999"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49999999999999"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49999999999999"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49999999999999"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49999999999999"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49999999999999"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49999999999999"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49999999999999"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49999999999999"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49999999999999"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49999999999999"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49999999999999"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49999999999999"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49999999999999"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49999999999999"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49999999999999"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49999999999999"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49999999999999"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49999999999999"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49999999999999"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49999999999999"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49999999999999"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49999999999999"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49999999999999"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49999999999999"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49999999999999"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49999999999999"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49999999999999"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49999999999999"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49999999999999"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49999999999999"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49999999999999"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49999999999999"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49999999999999"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49999999999999"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49999999999999"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49999999999999"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49999999999999"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49999999999999"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49999999999999"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49999999999999"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49999999999999"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49999999999999"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49999999999999"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49999999999999"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49999999999999"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49999999999999"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49999999999999"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49999999999999"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49999999999999"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49999999999999"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49999999999999"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49999999999999"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49999999999999"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49999999999999"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49999999999999"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49999999999999"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49999999999999"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49999999999999"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49999999999999"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49999999999999"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49999999999999"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49999999999999"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49999999999999"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49999999999999"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49999999999999"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49999999999999"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49999999999999"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49999999999999"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49999999999999"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49999999999999"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49999999999999"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49999999999999"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49999999999999"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49999999999999"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49999999999999"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49999999999999"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49999999999999"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49999999999999"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49999999999999"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49999999999999"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49999999999999"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49999999999999"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49999999999999"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49999999999999"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49999999999999"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49999999999999"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49999999999999"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49999999999999"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49999999999999"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49999999999999"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49999999999999"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49999999999999"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49999999999999"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49999999999999"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49999999999999"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49999999999999"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49999999999999"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49999999999999"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49999999999999"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49999999999999"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49999999999999"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49999999999999"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49999999999999"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49999999999999"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49999999999999"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49999999999999"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49999999999999"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49999999999999"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49999999999999"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49999999999999"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49999999999999"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49999999999999"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49999999999999"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49999999999999"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49999999999999"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49999999999999"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49999999999999"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49999999999999"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49999999999999"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49999999999999"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49999999999999"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49999999999999"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49999999999999"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49999999999999"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49999999999999"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49999999999999"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49999999999999"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49999999999999"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49999999999999"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49999999999999"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49999999999999"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49999999999999"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49999999999999"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49999999999999"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49999999999999"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49999999999999"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49999999999999"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49999999999999"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49999999999999"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49999999999999"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49999999999999"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49999999999999"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49999999999999"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49999999999999"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49999999999999"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49999999999999"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49999999999999"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49999999999999"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49999999999999"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49999999999999"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49999999999999"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49999999999999"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49999999999999"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49999999999999"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49999999999999"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49999999999999"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49999999999999"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49999999999999"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49999999999999"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49999999999999"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49999999999999"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49999999999999"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49999999999999"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49999999999999"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49999999999999"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49999999999999"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49999999999999"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49999999999999"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49999999999999"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49999999999999"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49999999999999"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49999999999999"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49999999999999"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49999999999999"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49999999999999"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49999999999999"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49999999999999"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49999999999999"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49999999999999"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49999999999999"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49999999999999"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49999999999999"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49999999999999"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49999999999999"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49999999999999"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49999999999999"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49999999999999"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49999999999999"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49999999999999"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49999999999999"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49999999999999"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49999999999999"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49999999999999"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49999999999999"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49999999999999"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49999999999999"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49999999999999"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49999999999999"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49999999999999"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49999999999999"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49999999999999"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49999999999999"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49999999999999"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49999999999999"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49999999999999"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49999999999999"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49999999999999"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49999999999999"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49999999999999"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49999999999999"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49999999999999"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49999999999999"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49999999999999"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49999999999999"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49999999999999"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49999999999999"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49999999999999"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49999999999999"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49999999999999"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49999999999999"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49999999999999"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49999999999999"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49999999999999"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49999999999999"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49999999999999"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49999999999999"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49999999999999"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49999999999999"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49999999999999"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49999999999999"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49999999999999"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49999999999999"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49999999999999"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49999999999999"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49999999999999"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49999999999999"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49999999999999"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49999999999999"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49999999999999"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49999999999999"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49999999999999"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49999999999999"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49999999999999"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49999999999999"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49999999999999"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49999999999999"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49999999999999"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49999999999999"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49999999999999"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49999999999999"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49999999999999"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49999999999999"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49999999999999"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49999999999999"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49999999999999"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49999999999999"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49999999999999"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49999999999999"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49999999999999"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49999999999999"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49999999999999"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49999999999999"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49999999999999"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49999999999999"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49999999999999"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49999999999999"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49999999999999"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49999999999999"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49999999999999"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49999999999999"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49999999999999"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49999999999999"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49999999999999"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49999999999999"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49999999999999"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49999999999999"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49999999999999"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49999999999999"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49999999999999"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49999999999999"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49999999999999"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49999999999999"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49999999999999"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49999999999999"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49999999999999"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49999999999999"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49999999999999"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49999999999999"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49999999999999"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49999999999999"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49999999999999"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49999999999999"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49999999999999"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49999999999999"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49999999999999"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49999999999999"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49999999999999"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49999999999999"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49999999999999"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49999999999999"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49999999999999"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49999999999999"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49999999999999"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49999999999999"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49999999999999"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49999999999999"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49999999999999"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49999999999999"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49999999999999"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49999999999999"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49999999999999"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49999999999999"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49999999999999"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49999999999999"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49999999999999"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49999999999999"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49999999999999"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49999999999999"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49999999999999"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49999999999999"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49999999999999"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49999999999999"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49999999999999"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49999999999999"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49999999999999"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49999999999999"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49999999999999"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49999999999999"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49999999999999"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49999999999999"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49999999999999"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49999999999999"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49999999999999"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49999999999999"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49999999999999"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49999999999999"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49999999999999"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49999999999999"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49999999999999"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49999999999999"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49999999999999"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49999999999999"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49999999999999"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49999999999999"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49999999999999"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49999999999999"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49999999999999"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49999999999999"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49999999999999"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49999999999999"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49999999999999"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49999999999999"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49999999999999"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49999999999999"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49999999999999"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49999999999999"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49999999999999"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49999999999999"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49999999999999"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49999999999999"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49999999999999"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49999999999999"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49999999999999"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49999999999999"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49999999999999"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49999999999999"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49999999999999"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49999999999999"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49999999999999"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49999999999999"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49999999999999"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49999999999999"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49999999999999"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49999999999999"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49999999999999"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49999999999999"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49999999999999"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49999999999999"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49999999999999"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49999999999999"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49999999999999"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49999999999999"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49999999999999"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49999999999999"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49999999999999"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49999999999999"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49999999999999"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49999999999999"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49999999999999"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49999999999999"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49999999999999"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49999999999999"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49999999999999"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49999999999999"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49999999999999"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49999999999999"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49999999999999"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49999999999999"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49999999999999"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49999999999999"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49999999999999"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49999999999999"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49999999999999"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49999999999999"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49999999999999"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49999999999999"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49999999999999"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49999999999999"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49999999999999"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49999999999999"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49999999999999"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49999999999999"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49999999999999"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49999999999999"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49999999999999"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49999999999999"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49999999999999"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49999999999999"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49999999999999"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49999999999999"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49999999999999"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49999999999999"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49999999999999"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49999999999999"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49999999999999"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49999999999999"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49999999999999"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49999999999999"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49999999999999"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49999999999999"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49999999999999"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49999999999999"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49999999999999"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49999999999999"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49999999999999"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49999999999999"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49999999999999"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49999999999999"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49999999999999"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49999999999999"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49999999999999"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49999999999999"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49999999999999"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49999999999999"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49999999999999"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49999999999999"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49999999999999"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49999999999999"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49999999999999"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49999999999999"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49999999999999"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49999999999999"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49999999999999"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49999999999999"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49999999999999"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49999999999999"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49999999999999"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49999999999999"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49999999999999"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49999999999999"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49999999999999"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49999999999999"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49999999999999"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49999999999999"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49999999999999"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49999999999999"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49999999999999"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49999999999999"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49999999999999"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49999999999999"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49999999999999"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49999999999999"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49999999999999"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49999999999999"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49999999999999"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49999999999999"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49999999999999"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49999999999999"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49999999999999"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49999999999999"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49999999999999"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49999999999999"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49999999999999"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49999999999999"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49999999999999"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49999999999999"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49999999999999"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49999999999999"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49999999999999"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49999999999999"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49999999999999"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49999999999999"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49999999999999"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49999999999999"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49999999999999"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49999999999999"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49999999999999"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49999999999999"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49999999999999"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49999999999999"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49999999999999"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49999999999999"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49999999999999"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49999999999999"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49999999999999"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49999999999999"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49999999999999"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49999999999999"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49999999999999"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49999999999999"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49999999999999"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49999999999999"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49999999999999"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49999999999999"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49999999999999"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49999999999999"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49999999999999"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49999999999999"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49999999999999"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49999999999999"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49999999999999"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49999999999999"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49999999999999"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49999999999999"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49999999999999"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49999999999999"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49999999999999"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49999999999999"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49999999999999"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49999999999999"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49999999999999"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49999999999999"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49999999999999"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49999999999999"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49999999999999"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49999999999999"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49999999999999"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49999999999999"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49999999999999"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49999999999999"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49999999999999"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49999999999999"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49999999999999"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49999999999999"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49999999999999"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49999999999999"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49999999999999"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49999999999999"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49999999999999"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49999999999999"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49999999999999"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49999999999999"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49999999999999"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49999999999999"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49999999999999"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49999999999999"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49999999999999"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49999999999999"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49999999999999"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49999999999999"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49999999999999"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49999999999999"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49999999999999"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49999999999999"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49999999999999"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49999999999999"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49999999999999"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49999999999999"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49999999999999"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49999999999999"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49999999999999"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49999999999999"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49999999999999"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49999999999999"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49999999999999"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49999999999999"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49999999999999"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49999999999999"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49999999999999"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49999999999999"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49999999999999"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49999999999999"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49999999999999"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49999999999999"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49999999999999"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49999999999999"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49999999999999"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49999999999999"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49999999999999"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49999999999999"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49999999999999"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49999999999999"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49999999999999"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49999999999999"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49999999999999"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49999999999999"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49999999999999"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49999999999999"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49999999999999"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49999999999999"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49999999999999"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49999999999999"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49999999999999"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49999999999999"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49999999999999"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49999999999999"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49999999999999"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49999999999999"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49999999999999"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49999999999999"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49999999999999"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49999999999999"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49999999999999"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49999999999999"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49999999999999"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49999999999999"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49999999999999"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49999999999999"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49999999999999"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49999999999999"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49999999999999"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49999999999999"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49999999999999"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49999999999999"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49999999999999"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49999999999999"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49999999999999"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49999999999999"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49999999999999"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49999999999999"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49999999999999"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49999999999999"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49999999999999"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49999999999999"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49999999999999"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49999999999999"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49999999999999"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49999999999999"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49999999999999"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49999999999999"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49999999999999"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49999999999999"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49999999999999"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49999999999999"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49999999999999"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49999999999999"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49999999999999"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49999999999999"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49999999999999"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49999999999999"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49999999999999"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49999999999999"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49999999999999"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49999999999999"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49999999999999"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49999999999999"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49999999999999"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49999999999999"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49999999999999"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49999999999999"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49999999999999"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49999999999999"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49999999999999"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49999999999999"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49999999999999"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49999999999999"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49999999999999"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49999999999999"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49999999999999"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49999999999999"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49999999999999"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49999999999999"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49999999999999"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49999999999999"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49999999999999"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49999999999999"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49999999999999"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49999999999999"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49999999999999"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49999999999999"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49999999999999"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49999999999999"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49999999999999"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49999999999999"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49999999999999"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49999999999999"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49999999999999"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49999999999999"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49999999999999"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49999999999999"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49999999999999"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49999999999999"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49999999999999"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49999999999999"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49999999999999"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49999999999999"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49999999999999"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49999999999999"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49999999999999"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49999999999999"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49999999999999"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49999999999999"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49999999999999"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49999999999999"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49999999999999"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49999999999999"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49999999999999"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49999999999999"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49999999999999"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49999999999999"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49999999999999"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49999999999999"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49999999999999"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49999999999999"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49999999999999"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49999999999999"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49999999999999"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49999999999999"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49999999999999"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49999999999999"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49999999999999"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49999999999999"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49999999999999"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49999999999999"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49999999999999"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49999999999999"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49999999999999"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49999999999999"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49999999999999"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49999999999999"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49999999999999"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49999999999999"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49999999999999"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49999999999999"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49999999999999"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49999999999999"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49999999999999"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49999999999999"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49999999999999"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49999999999999"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49999999999999"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49999999999999"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49999999999999"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49999999999999"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49999999999999"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49999999999999"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49999999999999"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49999999999999"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49999999999999"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49999999999999"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49999999999999"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49999999999999"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49999999999999"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49999999999999"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49999999999999"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49999999999999"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49999999999999"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49999999999999"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49999999999999"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49999999999999"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49999999999999"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49999999999999"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49999999999999"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49999999999999"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49999999999999"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49999999999999"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49999999999999"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49999999999999"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49999999999999"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49999999999999"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49999999999999"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49999999999999"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49999999999999"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49999999999999"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49999999999999"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49999999999999"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49999999999999"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49999999999999"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49999999999999"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49999999999999"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49999999999999"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49999999999999"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49999999999999"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49999999999999"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49999999999999"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49999999999999"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49999999999999"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49999999999999"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49999999999999"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49999999999999"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49999999999999"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49999999999999"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49999999999999"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49999999999999"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49999999999999"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49999999999999"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49999999999999"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49999999999999"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49999999999999"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49999999999999"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49999999999999"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49999999999999"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49999999999999"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49999999999999"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49999999999999"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49999999999999"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49999999999999"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49999999999999"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49999999999999"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49999999999999"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49999999999999"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49999999999999"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49999999999999"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49999999999999"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49999999999999"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49999999999999"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49999999999999"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49999999999999"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49999999999999"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49999999999999"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49999999999999"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49999999999999"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49999999999999"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49999999999999"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49999999999999"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49999999999999"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49999999999999"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49999999999999"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49999999999999"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49999999999999"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49999999999999"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49999999999999"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49999999999999"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49999999999999"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49999999999999"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49999999999999"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49999999999999"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49999999999999"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49999999999999"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49999999999999"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49999999999999"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49999999999999"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49999999999999"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49999999999999"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49999999999999"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49999999999999"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49999999999999"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49999999999999"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49999999999999"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49999999999999"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49999999999999"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49999999999999"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49999999999999"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49999999999999"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49999999999999"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49999999999999"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49999999999999"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49999999999999"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49999999999999"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49999999999999"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49999999999999"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49999999999999"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49999999999999"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49999999999999"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49999999999999"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49999999999999"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49999999999999"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49999999999999"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49999999999999"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49999999999999"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49999999999999"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49999999999999"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49999999999999"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49999999999999"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49999999999999"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49999999999999"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49999999999999"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49999999999999"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49999999999999"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49999999999999"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49999999999999"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49999999999999"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49999999999999"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49999999999999"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49999999999999"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49999999999999"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49999999999999"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49999999999999"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49999999999999"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49999999999999"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49999999999999"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49999999999999"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49999999999999"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49999999999999"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49999999999999"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49999999999999"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49999999999999"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49999999999999"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49999999999999"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49999999999999"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49999999999999"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49999999999999"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49999999999999"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49999999999999"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49999999999999"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49999999999999"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49999999999999"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49999999999999"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49999999999999"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49999999999999"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49999999999999"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49999999999999"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49999999999999"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49999999999999"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49999999999999"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49999999999999"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49999999999999"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49999999999999"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49999999999999"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49999999999999"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49999999999999"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49999999999999"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49999999999999"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49999999999999"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49999999999999"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49999999999999"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49999999999999"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49999999999999"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49999999999999"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49999999999999"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49999999999999"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49999999999999"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49999999999999"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49999999999999"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49999999999999"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49999999999999"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49999999999999"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49999999999999"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49999999999999"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49999999999999"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49999999999999"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49999999999999"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49999999999999"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49999999999999"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49999999999999"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49999999999999"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49999999999999"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49999999999999"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49999999999999"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49999999999999"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49999999999999"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49999999999999"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49999999999999"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49999999999999"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49999999999999"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49999999999999"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49999999999999"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49999999999999"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49999999999999"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49999999999999"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49999999999999"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49999999999999"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49999999999999"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49999999999999"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49999999999999"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49999999999999"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49999999999999"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49999999999999"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49999999999999"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49999999999999"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49999999999999"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49999999999999"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49999999999999"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49999999999999"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49999999999999"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49999999999999"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49999999999999"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49999999999999"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49999999999999"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49999999999999"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49999999999999"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49999999999999"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49999999999999"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49999999999999"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49999999999999"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49999999999999"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49999999999999"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49999999999999"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49999999999999"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49999999999999"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49999999999999"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49999999999999"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49999999999999"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49999999999999"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49999999999999"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49999999999999"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49999999999999"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49999999999999"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49999999999999"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49999999999999"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49999999999999"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49999999999999"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49999999999999"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49999999999999"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49999999999999"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49999999999999"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49999999999999"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49999999999999"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49999999999999"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49999999999999"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49999999999999"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49999999999999"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49999999999999"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49999999999999"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49999999999999"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49999999999999"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49999999999999"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49999999999999"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49999999999999"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49999999999999"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49999999999999"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49999999999999"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49999999999999"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49999999999999"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49999999999999"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49999999999999"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49999999999999"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49999999999999"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49999999999999"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49999999999999"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49999999999999"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49999999999999"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49999999999999"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49999999999999"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49999999999999"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49999999999999"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49999999999999"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49999999999999"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49999999999999"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49999999999999"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49999999999999"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49999999999999"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49999999999999"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49999999999999"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49999999999999"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49999999999999"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49999999999999"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49999999999999"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49999999999999"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49999999999999"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49999999999999"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49999999999999"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49999999999999"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49999999999999"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49999999999999"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49999999999999"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49999999999999"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49999999999999"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49999999999999"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49999999999999"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49999999999999"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49999999999999"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49999999999999"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49999999999999"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49999999999999"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49999999999999"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49999999999999"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49999999999999"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49999999999999"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49999999999999"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49999999999999"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49999999999999"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49999999999999"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49999999999999"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49999999999999"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49999999999999"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49999999999999"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49999999999999"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49999999999999"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49999999999999"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49999999999999"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49999999999999"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49999999999999"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49999999999999"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49999999999999"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49999999999999"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49999999999999"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49999999999999"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49999999999999"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49999999999999"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49999999999999"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49999999999999"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49999999999999"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49999999999999"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49999999999999"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49999999999999"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49999999999999"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49999999999999"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49999999999999"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49999999999999"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49999999999999"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49999999999999"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49999999999999"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49999999999999"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49999999999999"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49999999999999"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49999999999999"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49999999999999"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49999999999999"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49999999999999"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49999999999999"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49999999999999"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49999999999999"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49999999999999"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49999999999999"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49999999999999"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49999999999999"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49999999999999"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49999999999999"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49999999999999"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49999999999999"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49999999999999"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49999999999999"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49999999999999"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49999999999999"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49999999999999"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49999999999999"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49999999999999"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49999999999999"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49999999999999"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49999999999999"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49999999999999"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49999999999999"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49999999999999"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49999999999999"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49999999999999"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49999999999999"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49999999999999"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49999999999999"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49999999999999"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49999999999999"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49999999999999"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49999999999999"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49999999999999"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49999999999999"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49999999999999"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49999999999999"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49999999999999"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49999999999999"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49999999999999"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49999999999999"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49999999999999"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49999999999999"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49999999999999"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49999999999999"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49999999999999"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49999999999999"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49999999999999"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49999999999999"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49999999999999"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49999999999999"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49999999999999"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49999999999999"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49999999999999"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49999999999999"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49999999999999"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49999999999999"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49999999999999"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49999999999999"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49999999999999"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49999999999999"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49999999999999"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49999999999999"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49999999999999"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49999999999999"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49999999999999"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49999999999999"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49999999999999"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49999999999999"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49999999999999"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49999999999999"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49999999999999"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49999999999999"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49999999999999"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49999999999999"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49999999999999"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49999999999999"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49999999999999"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49999999999999"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49999999999999"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49999999999999"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49999999999999"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49999999999999"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49999999999999"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49999999999999"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49999999999999"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49999999999999"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49999999999999"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49999999999999"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49999999999999"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49999999999999"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49999999999999"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49999999999999"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49999999999999"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49999999999999"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49999999999999"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49999999999999"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49999999999999"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49999999999999"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49999999999999"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49999999999999"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49999999999999"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49999999999999"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49999999999999"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49999999999999"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49999999999999"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49999999999999"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49999999999999"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49999999999999"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49999999999999"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49999999999999"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49999999999999"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49999999999999"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49999999999999"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49999999999999"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49999999999999"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49999999999999"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49999999999999"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49999999999999"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49999999999999"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49999999999999"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49999999999999"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49999999999999"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49999999999999"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49999999999999"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49999999999999"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49999999999999"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49999999999999"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49999999999999"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49999999999999"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49999999999999"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49999999999999"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49999999999999"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49999999999999"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49999999999999"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49999999999999"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49999999999999"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49999999999999"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49999999999999"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49999999999999"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49999999999999"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49999999999999"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49999999999999"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49999999999999"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49999999999999"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49999999999999"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49999999999999"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49999999999999"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49999999999999"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49999999999999"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49999999999999"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49999999999999"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49999999999999"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49999999999999"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49999999999999"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49999999999999"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49999999999999"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49999999999999"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49999999999999"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49999999999999"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49999999999999"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49999999999999"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49999999999999"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49999999999999"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49999999999999"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49999999999999"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49999999999999"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49999999999999"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49999999999999"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49999999999999"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49999999999999"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49999999999999"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49999999999999"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49999999999999"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49999999999999"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49999999999999"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49999999999999"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49999999999999"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49999999999999"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49999999999999"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49999999999999"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49999999999999"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49999999999999"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49999999999999"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49999999999999"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49999999999999"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49999999999999"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49999999999999"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49999999999999"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49999999999999"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49999999999999"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49999999999999"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49999999999999"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49999999999999"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49999999999999"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49999999999999"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49999999999999"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49999999999999"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49999999999999"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49999999999999"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49999999999999"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49999999999999"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49999999999999"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49999999999999"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49999999999999"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49999999999999"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49999999999999"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49999999999999"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49999999999999"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49999999999999"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49999999999999"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49999999999999"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49999999999999"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49999999999999"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49999999999999"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49999999999999"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49999999999999"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49999999999999"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49999999999999"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49999999999999"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49999999999999"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49999999999999"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49999999999999"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49999999999999"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49999999999999"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49999999999999"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49999999999999"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49999999999999"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49999999999999"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49999999999999"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49999999999999"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49999999999999"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49999999999999"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49999999999999"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49999999999999"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49999999999999"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49999999999999"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49999999999999"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49999999999999"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49999999999999"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49999999999999"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49999999999999"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49999999999999"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49999999999999"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49999999999999"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49999999999999"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49999999999999"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49999999999999"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49999999999999"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49999999999999"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49999999999999"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49999999999999"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49999999999999"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49999999999999"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49999999999999"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49999999999999"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49999999999999"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49999999999999"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49999999999999"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49999999999999"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49999999999999"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49999999999999"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49999999999999"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49999999999999"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49999999999999"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49999999999999"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49999999999999"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49999999999999"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49999999999999"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49999999999999"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49999999999999"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49999999999999"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49999999999999"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49999999999999"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49999999999999"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49999999999999"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49999999999999"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49999999999999"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49999999999999"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49999999999999"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49999999999999"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49999999999999"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49999999999999"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49999999999999"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49999999999999"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49999999999999"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49999999999999"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49999999999999"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49999999999999"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49999999999999"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49999999999999"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49999999999999"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49999999999999"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49999999999999"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49999999999999"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49999999999999"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49999999999999"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49999999999999"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49999999999999"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49999999999999"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49999999999999"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49999999999999"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49999999999999"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49999999999999"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49999999999999"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49999999999999"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49999999999999"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49999999999999"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49999999999999"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49999999999999"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49999999999999"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49999999999999"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49999999999999"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49999999999999"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49999999999999"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49999999999999"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49999999999999"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49999999999999"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49999999999999"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49999999999999"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49999999999999"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49999999999999"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49999999999999"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49999999999999"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49999999999999"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49999999999999"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49999999999999"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49999999999999"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49999999999999"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49999999999999"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49999999999999"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49999999999999"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49999999999999"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49999999999999"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49999999999999"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49999999999999"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49999999999999"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49999999999999"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49999999999999"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49999999999999"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49999999999999"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49999999999999"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49999999999999"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49999999999999"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49999999999999"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49999999999999"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49999999999999"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49999999999999"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49999999999999"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49999999999999"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49999999999999"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49999999999999"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49999999999999"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49999999999999"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49999999999999"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49999999999999"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49999999999999"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49999999999999"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49999999999999"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49999999999999"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49999999999999"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49999999999999"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49999999999999"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49999999999999"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49999999999999"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49999999999999"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49999999999999"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49999999999999"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49999999999999"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49999999999999"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49999999999999"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49999999999999"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49999999999999"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49999999999999"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49999999999999"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49999999999999"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49999999999999"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49999999999999"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49999999999999"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49999999999999"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49999999999999"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49999999999999"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49999999999999"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49999999999999"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49999999999999"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49999999999999"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49999999999999"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49999999999999"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49999999999999"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49999999999999"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49999999999999"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49999999999999"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49999999999999"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49999999999999"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49999999999999"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49999999999999"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49999999999999"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49999999999999"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49999999999999"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49999999999999"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49999999999999"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49999999999999"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49999999999999"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49999999999999"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49999999999999"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49999999999999"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49999999999999"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49999999999999"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49999999999999"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49999999999999"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49999999999999"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49999999999999"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49999999999999"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49999999999999"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49999999999999"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49999999999999"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49999999999999"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49999999999999"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49999999999999"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49999999999999"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49999999999999"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49999999999999"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49999999999999"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49999999999999"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49999999999999"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49999999999999"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49999999999999"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49999999999999"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49999999999999"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49999999999999"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49999999999999"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49999999999999"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49999999999999"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49999999999999"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49999999999999"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49999999999999"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49999999999999"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49999999999999"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49999999999999"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49999999999999"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49999999999999"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49999999999999"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49999999999999"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49999999999999"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49999999999999"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49999999999999"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49999999999999"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49999999999999"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49999999999999"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49999999999999"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49999999999999"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49999999999999"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49999999999999"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49999999999999"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49999999999999"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49999999999999"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49999999999999"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49999999999999"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49999999999999"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49999999999999"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49999999999999"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49999999999999"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49999999999999"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49999999999999"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49999999999999"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49999999999999"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49999999999999"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49999999999999"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49999999999999"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49999999999999"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49999999999999"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49999999999999"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49999999999999"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49999999999999"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49999999999999"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49999999999999"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49999999999999"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49999999999999"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49999999999999"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49999999999999"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49999999999999"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49999999999999"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49999999999999"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49999999999999"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49999999999999"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49999999999999"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49999999999999"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49999999999999"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49999999999999"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49999999999999"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49999999999999"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49999999999999"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49999999999999"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49999999999999"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49999999999999"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49999999999999"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49999999999999"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49999999999999"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49999999999999"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49999999999999"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49999999999999"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49999999999999"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49999999999999"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49999999999999"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49999999999999"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49999999999999"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49999999999999"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49999999999999"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49999999999999"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49999999999999"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49999999999999"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49999999999999"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49999999999999"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49999999999999"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49999999999999"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49999999999999"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49999999999999"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49999999999999"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49999999999999"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49999999999999"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49999999999999"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49999999999999"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49999999999999"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49999999999999"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49999999999999"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49999999999999"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49999999999999"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49999999999999"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49999999999999"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49999999999999"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49999999999999"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49999999999999"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49999999999999"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49999999999999"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49999999999999"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49999999999999"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49999999999999"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49999999999999"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49999999999999"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49999999999999"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49999999999999"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49999999999999"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49999999999999"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49999999999999"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49999999999999"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49999999999999"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49999999999999"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49999999999999"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49999999999999"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49999999999999"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49999999999999"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49999999999999"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49999999999999"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49999999999999"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49999999999999"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49999999999999"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49999999999999"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49999999999999"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49999999999999"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49999999999999"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49999999999999"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49999999999999"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49999999999999"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49999999999999"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49999999999999"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49999999999999"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49999999999999"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49999999999999"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49999999999999"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49999999999999"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49999999999999"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49999999999999"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49999999999999"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49999999999999"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49999999999999"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49999999999999"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49999999999999"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49999999999999"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49999999999999"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49999999999999"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49999999999999"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49999999999999"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49999999999999"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49999999999999"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49999999999999"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49999999999999"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49999999999999"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49999999999999"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49999999999999"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49999999999999"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49999999999999"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49999999999999"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49999999999999"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49999999999999"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49999999999999"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49999999999999"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49999999999999"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49999999999999"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49999999999999"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49999999999999"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49999999999999"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49999999999999"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49999999999999"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49999999999999"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49999999999999"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49999999999999"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49999999999999"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49999999999999"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49999999999999"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49999999999999"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49999999999999"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49999999999999"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49999999999999"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dlxjTYic8X854qULqAFadX8VDYPr6vUzFUg77f3felyhUsYkHc3WWmA+KD7ogXkeZjdoK+235n/+GF2BRI51yg==" saltValue="M1IBibKB79jxG/Wy8bw5D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10.81640625" defaultRowHeight="13.5"/>
  <cols>
    <col min="1" max="1" width="68.81640625" style="70" customWidth="1"/>
    <col min="2" max="2" width="52.26953125" style="70" customWidth="1"/>
    <col min="3" max="3" width="62.81640625" style="118" customWidth="1"/>
    <col min="4" max="4" width="51.1796875" style="70" customWidth="1"/>
    <col min="5" max="5" width="2.26953125" style="118" hidden="1" customWidth="1"/>
    <col min="6" max="6" width="10.7265625" style="118" hidden="1" customWidth="1"/>
    <col min="7" max="7" width="11.26953125" style="118" hidden="1" customWidth="1"/>
    <col min="8" max="8" width="12.26953125" style="118" hidden="1" customWidth="1"/>
    <col min="9" max="9" width="27.1796875" style="118" hidden="1" customWidth="1"/>
    <col min="10" max="10" width="104.7265625" style="118" hidden="1" customWidth="1"/>
    <col min="11" max="11" width="11" style="118" hidden="1" customWidth="1"/>
    <col min="12" max="12" width="10.81640625" style="118" hidden="1" customWidth="1"/>
    <col min="13" max="13" width="10.81640625" style="118" customWidth="1"/>
    <col min="14" max="14" width="38.1796875" style="118" customWidth="1"/>
    <col min="15" max="26" width="10.81640625" style="118" customWidth="1"/>
    <col min="27" max="16384" width="10.81640625" style="118"/>
  </cols>
  <sheetData>
    <row r="1" spans="1:10" ht="30" customHeight="1">
      <c r="A1" s="365" t="str">
        <f ca="1">OFFSET(L!$C$1,MATCH("Checker"&amp;ADDRESS(ROW(),COLUMN(),4),L!$A:$A,0)-1,SL,,)</f>
        <v>To ensure all required fields have been populated before submitting to your customers review form for any line items highlighted in red</v>
      </c>
      <c r="B1" s="365"/>
      <c r="C1" s="365"/>
      <c r="D1" s="160" t="str">
        <f ca="1">OFFSET(L!$C$1,MATCH("Checker"&amp;ADDRESS(ROW(),COLUMN(),4),L!$A:$A,0)-1,SL,,)</f>
        <v>Required fields remaining to be completed</v>
      </c>
      <c r="E1" s="70" t="s">
        <v>1</v>
      </c>
    </row>
    <row r="2" spans="1:10" ht="15">
      <c r="A2" s="161" t="s">
        <v>692</v>
      </c>
      <c r="B2" s="161" t="s">
        <v>1230</v>
      </c>
      <c r="C2" s="162" t="str">
        <f>IF(F39=1,"Click here to return to Product List","")</f>
        <v/>
      </c>
      <c r="D2" s="163">
        <f ca="1">IF(H52=0,"0",H52)</f>
        <v>1</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41">
      <c r="A4" s="167" t="str">
        <f ca="1">Declaration!B8</f>
        <v>Company Name (*):</v>
      </c>
      <c r="B4" s="175" t="str">
        <f>Declaration!D8</f>
        <v>E-tec Interconnect Asia Co., Ltd. / E-tec Interconnect AG / EMC electro mechanical components GmbH</v>
      </c>
      <c r="C4" s="167" t="str">
        <f t="shared" ref="C4:C27" ca="1" si="0">IF(H4=1,J4,I4)</f>
        <v>Complete</v>
      </c>
      <c r="D4" s="223" t="str">
        <f>IF(H4=1,"Click here to enter Company Name","")</f>
        <v/>
      </c>
      <c r="E4" s="70" t="s">
        <v>5</v>
      </c>
      <c r="F4" s="168">
        <v>1</v>
      </c>
      <c r="G4" s="169">
        <f t="shared" ref="G4:G12" si="1">IF(B4=0,1,0)</f>
        <v>0</v>
      </c>
      <c r="H4" s="170">
        <f>F4*G4</f>
        <v>0</v>
      </c>
      <c r="I4" s="171" t="str">
        <f ca="1">OFFSET(L!$C$1,MATCH("Checker"&amp;"Comp",L!$A:$A,0)-1,SL,,)</f>
        <v>Complete</v>
      </c>
      <c r="J4" s="172" t="str">
        <f ca="1">OFFSET(L!$C$1,MATCH("Checker"&amp;ADDRESS(ROW(),COLUMN(),4),L!$A:$A,0)-1,SL,,)</f>
        <v>Provide your company name on the Declaration tab cell D8</v>
      </c>
    </row>
    <row r="5" spans="1:10" ht="41">
      <c r="A5" s="167" t="str">
        <f ca="1">Declaration!B9</f>
        <v>Declaration Scope or Class (*):</v>
      </c>
      <c r="B5" s="175" t="str">
        <f>Declaration!D9</f>
        <v>A. Company</v>
      </c>
      <c r="C5" s="167" t="str">
        <f t="shared" ca="1" si="0"/>
        <v>Complete</v>
      </c>
      <c r="D5" s="225" t="str">
        <f>IF(H5=1,"Click here to enter Declaration Scope","")</f>
        <v/>
      </c>
      <c r="E5" s="70" t="s">
        <v>5</v>
      </c>
      <c r="F5" s="168">
        <v>1</v>
      </c>
      <c r="G5" s="169">
        <f t="shared" si="1"/>
        <v>0</v>
      </c>
      <c r="H5" s="170">
        <f t="shared" ref="H5:H13" si="2">F5*G5</f>
        <v>0</v>
      </c>
      <c r="I5" s="171" t="str">
        <f ca="1">OFFSET(L!$C$1,MATCH("Checker"&amp;"Comp",L!$A:$A,0)-1,SL,,)</f>
        <v>Complete</v>
      </c>
      <c r="J5" s="172" t="str">
        <f ca="1">OFFSET(L!$C$1,MATCH("Checker"&amp;ADDRESS(ROW(),COLUMN(),4),L!$A:$A,0)-1,SL,,)</f>
        <v>Select the scope of declaration on the Declaration tab cell D9</v>
      </c>
    </row>
    <row r="6" spans="1:10" ht="41">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40.5">
      <c r="A7" s="181" t="str">
        <f ca="1">Declaration!B12</f>
        <v>Select Minerals/Metals in Scope (up to a maximum of 10)(*):
This Declaration can include up to 10 minerals or metals. If mineral or metal doesn't appear on the list, select "Other".</v>
      </c>
      <c r="B7" s="174"/>
      <c r="C7" s="167" t="str">
        <f t="shared" ca="1" si="0"/>
        <v>Complete</v>
      </c>
      <c r="D7" s="225" t="str">
        <f>IF(H7=1,"Click here to enter Minerals/Metals in Scope","")</f>
        <v/>
      </c>
      <c r="E7" s="70"/>
      <c r="F7" s="168">
        <v>1</v>
      </c>
      <c r="G7" s="169">
        <f>IF(Declaration!B31&lt;&gt;"",0,1)</f>
        <v>0</v>
      </c>
      <c r="H7" s="170">
        <f t="shared" si="2"/>
        <v>0</v>
      </c>
      <c r="I7" s="171" t="str">
        <f ca="1">OFFSET(L!$C$1,MATCH("Checker"&amp;"Comp",L!$A:$A,0)-1,SL,,)</f>
        <v>Complete</v>
      </c>
      <c r="J7" s="118" t="str">
        <f ca="1">OFFSET(L!$C$1,MATCH("Checker"&amp;ADDRESS(ROW(),COLUMN(),4),L!$A:$A,0)-1,SL,,)</f>
        <v>Provide at least 1 mineral/metal in Declaration tab cells D12 - II3</v>
      </c>
    </row>
    <row r="8" spans="1:10" ht="27">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0</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4.5">
      <c r="A9" s="167" t="str">
        <f ca="1">Declaration!B20</f>
        <v>Contact Name (*):</v>
      </c>
      <c r="B9" s="183" t="str">
        <f>Declaration!D20</f>
        <v>Fabian Girolstein</v>
      </c>
      <c r="C9" s="167">
        <f t="shared" ref="C9" si="4">IF(H9=1,J9,I9)</f>
        <v>0</v>
      </c>
      <c r="D9" s="225" t="str">
        <f>IF(H8=1,"Click here to enter Contact Name","")</f>
        <v/>
      </c>
      <c r="E9" s="70"/>
      <c r="F9" s="168">
        <v>1</v>
      </c>
      <c r="G9" s="169">
        <f t="shared" si="1"/>
        <v>0</v>
      </c>
      <c r="H9" s="170">
        <f t="shared" si="2"/>
        <v>0</v>
      </c>
      <c r="I9" s="171"/>
      <c r="J9" s="118" t="str">
        <f ca="1">OFFSET(L!$C$1,MATCH("Checker"&amp;ADDRESS(ROW(),COLUMN(),4),L!$A:$A,0)-1,SL,,)</f>
        <v>Provide contact name in Declaration tab cell D17</v>
      </c>
    </row>
    <row r="10" spans="1:10" ht="41">
      <c r="A10" s="167" t="str">
        <f ca="1">Declaration!B21</f>
        <v>Email – Contact (*):</v>
      </c>
      <c r="B10" s="183" t="str">
        <f>Declaration!D21</f>
        <v>f.girolstein@emc.de</v>
      </c>
      <c r="C10" s="167" t="str">
        <f t="shared" ca="1" si="0"/>
        <v>Complete</v>
      </c>
      <c r="D10" s="225" t="str">
        <f>IF(H10=1,"Click here to enter E-mail-Contact","")</f>
        <v/>
      </c>
      <c r="E10" s="70" t="s">
        <v>5</v>
      </c>
      <c r="F10" s="168">
        <v>1</v>
      </c>
      <c r="G10" s="185">
        <f>IF(ISNUMBER(SEARCH("@",B10)),0,1)</f>
        <v>0</v>
      </c>
      <c r="H10" s="170">
        <f t="shared" si="2"/>
        <v>0</v>
      </c>
      <c r="I10" s="171" t="str">
        <f ca="1">OFFSET(L!$C$1,MATCH("Checker"&amp;"Comp",L!$A:$A,0)-1,SL,,)</f>
        <v>Complete</v>
      </c>
      <c r="J10" s="118" t="str">
        <f ca="1">OFFSET(L!$C$1,MATCH("Checker"&amp;ADDRESS(ROW(),COLUMN(),4),L!$A:$A,0)-1,SL,,)</f>
        <v>Provide a valid email for contact in Declaration tab cell D18</v>
      </c>
    </row>
    <row r="11" spans="1:10" ht="41">
      <c r="A11" s="167" t="str">
        <f ca="1">Declaration!B22</f>
        <v>Phone – Contact (*):</v>
      </c>
      <c r="B11" s="183" t="str">
        <f>Declaration!D22</f>
        <v>+49612693950</v>
      </c>
      <c r="C11" s="167" t="str">
        <f t="shared" ca="1" si="0"/>
        <v>Complete</v>
      </c>
      <c r="D11" s="225" t="str">
        <f>IF(H11=1,"Click here to enter Phone-Contact","")</f>
        <v/>
      </c>
      <c r="E11" s="70" t="s">
        <v>5</v>
      </c>
      <c r="F11" s="168">
        <v>1</v>
      </c>
      <c r="G11" s="169">
        <f t="shared" si="1"/>
        <v>0</v>
      </c>
      <c r="H11" s="170">
        <f t="shared" si="2"/>
        <v>0</v>
      </c>
      <c r="I11" s="171" t="str">
        <f ca="1">OFFSET(L!$C$1,MATCH("Checker"&amp;"Comp",L!$A:$A,0)-1,SL,,)</f>
        <v>Complete</v>
      </c>
      <c r="J11" s="118" t="str">
        <f ca="1">OFFSET(L!$C$1,MATCH("Checker"&amp;ADDRESS(ROW(),COLUMN(),4),L!$A:$A,0)-1,SL,,)</f>
        <v>Provide a phone number for contact in Declaration tab cell D19</v>
      </c>
    </row>
    <row r="12" spans="1:10" ht="41">
      <c r="A12" s="167" t="str">
        <f ca="1">Declaration!B23</f>
        <v>Authorizer (*):</v>
      </c>
      <c r="B12" s="183" t="str">
        <f>Declaration!D23</f>
        <v>Ryan Chou</v>
      </c>
      <c r="C12" s="167" t="str">
        <f t="shared" ca="1" si="0"/>
        <v>Complete</v>
      </c>
      <c r="D12" s="225" t="str">
        <f>IF(H12=1,"Click here to enter an Authorized Company Representative's name","")</f>
        <v/>
      </c>
      <c r="E12" s="70" t="s">
        <v>5</v>
      </c>
      <c r="F12" s="168">
        <v>1</v>
      </c>
      <c r="G12" s="169">
        <f t="shared" si="1"/>
        <v>0</v>
      </c>
      <c r="H12" s="170">
        <f t="shared" si="2"/>
        <v>0</v>
      </c>
      <c r="I12" s="171" t="str">
        <f ca="1">OFFSET(L!$C$1,MATCH("Checker"&amp;"Comp",L!$A:$A,0)-1,SL,,)</f>
        <v>Complete</v>
      </c>
      <c r="J12" s="118" t="str">
        <f ca="1">OFFSET(L!$C$1,MATCH("Checker"&amp;ADDRESS(ROW(),COLUMN(),4),L!$A:$A,0)-1,SL,,)</f>
        <v>Provide authorized company representative contact name in Declaration tab cell D20</v>
      </c>
    </row>
    <row r="13" spans="1:10" ht="41">
      <c r="A13" s="167" t="str">
        <f ca="1">Declaration!B25</f>
        <v>Email - Authorizer (*):</v>
      </c>
      <c r="B13" s="184" t="str">
        <f>Declaration!D25</f>
        <v>ryan.chou@e-tec-asia.com.tw</v>
      </c>
      <c r="C13" s="167" t="str">
        <f t="shared" ca="1" si="0"/>
        <v>Complete</v>
      </c>
      <c r="D13" s="225" t="str">
        <f>IF(H13=1,"Click here to enter Representative's e-mail","")</f>
        <v/>
      </c>
      <c r="E13" s="70" t="s">
        <v>5</v>
      </c>
      <c r="F13" s="168">
        <v>1</v>
      </c>
      <c r="G13" s="185">
        <f>IF(ISNUMBER(SEARCH("@",B13)),0,1)</f>
        <v>0</v>
      </c>
      <c r="H13" s="170">
        <f t="shared" si="2"/>
        <v>0</v>
      </c>
      <c r="I13" s="171" t="str">
        <f ca="1">OFFSET(L!$C$1,MATCH("Checker"&amp;"Comp",L!$A:$A,0)-1,SL,,)</f>
        <v>Complete</v>
      </c>
      <c r="J13" s="118" t="str">
        <f ca="1">OFFSET(L!$C$1,MATCH("Checker"&amp;ADDRESS(ROW(),COLUMN(),4),L!$A:$A,0)-1,SL,,)</f>
        <v>Provide an email for authorized company representative on Declaration tab cell D22</v>
      </c>
    </row>
    <row r="14" spans="1:10" ht="41" hidden="1">
      <c r="A14" s="167" t="str">
        <f ca="1">Declaration!B26</f>
        <v>Phone - Authorizer:</v>
      </c>
      <c r="B14" s="183" t="str">
        <f>Declaration!D25</f>
        <v>ryan.chou@e-tec-asia.com.tw</v>
      </c>
      <c r="C14" s="166" t="str">
        <f ca="1">IF(H14=1,J14,I14)</f>
        <v>Complete</v>
      </c>
      <c r="D14" s="224" t="str">
        <f>IF(H14=1,"Click here to enter Representative's phone","")</f>
        <v/>
      </c>
      <c r="E14" s="70" t="s">
        <v>5</v>
      </c>
      <c r="F14" s="168"/>
      <c r="G14" s="169">
        <f>IF(B14=0,1,0)</f>
        <v>0</v>
      </c>
      <c r="H14" s="170">
        <f>F14*G14</f>
        <v>0</v>
      </c>
      <c r="I14" s="171" t="str">
        <f ca="1">OFFSET(L!$C$1,MATCH("Checker"&amp;"Comp",L!$A:$A,0)-1,SL,,)</f>
        <v>Complete</v>
      </c>
      <c r="J14" s="118" t="e">
        <f ca="1">OFFSET(L!$C$1,MATCH("Checker"&amp;ADDRESS(ROW(),COLUMN(),4),L!$A:$A,0)-1,SL,,)</f>
        <v>#N/A</v>
      </c>
    </row>
    <row r="15" spans="1:10" ht="14.5">
      <c r="A15" s="166" t="str">
        <f ca="1">Declaration!B27</f>
        <v>Effective Date (*):</v>
      </c>
      <c r="B15" s="184">
        <f>Declaration!D27</f>
        <v>46132</v>
      </c>
      <c r="C15" s="166" t="str">
        <f t="shared" ref="C15" ca="1" si="5">IF(H15=1,J15,I15)</f>
        <v>Complete</v>
      </c>
      <c r="D15" s="225" t="str">
        <f>IF(H15=1,"Click here to enter Date of Completion","")</f>
        <v/>
      </c>
      <c r="E15" s="70"/>
      <c r="F15" s="168">
        <v>1</v>
      </c>
      <c r="G15" s="169">
        <f t="shared" ref="G15" si="6">IF(B15=0,1,0)</f>
        <v>0</v>
      </c>
      <c r="H15" s="170">
        <f t="shared" ref="H15" si="7">F15*G15</f>
        <v>0</v>
      </c>
      <c r="I15" s="171" t="str">
        <f ca="1">OFFSET(L!$C$1,MATCH("Checker"&amp;"Comp",L!$A:$A,0)-1,SL,,)</f>
        <v>Complete</v>
      </c>
      <c r="J15" s="118" t="str">
        <f ca="1">OFFSET(L!$C$1,MATCH("Checker"&amp;ADDRESS(ROW(),COLUMN(),4),L!$A:$A,0)-1,SL,,)</f>
        <v>Provide date the form was completed on Declaration tab cell D24</v>
      </c>
    </row>
    <row r="16" spans="1:10" ht="27">
      <c r="A16" s="166" t="str">
        <f ca="1">Declaration!B29</f>
        <v>Answer the following questions 1 - 2 based on the declaration scope indicated above</v>
      </c>
      <c r="B16" s="174"/>
      <c r="C16" s="174"/>
      <c r="D16" s="226"/>
      <c r="E16" s="70"/>
      <c r="F16" s="168"/>
      <c r="G16" s="169"/>
      <c r="H16" s="170"/>
      <c r="I16" s="171"/>
      <c r="J16" s="172"/>
    </row>
    <row r="17" spans="1:10" ht="27">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5" customHeight="1">
      <c r="A18" s="166" t="str">
        <f>Declaration!B31</f>
        <v>Lead(*)</v>
      </c>
      <c r="B18" s="166" t="str">
        <f>Declaration!D31</f>
        <v>Yes</v>
      </c>
      <c r="C18" s="167" t="str">
        <f t="shared" ca="1" si="0"/>
        <v>Complete</v>
      </c>
      <c r="D18" s="227" t="str">
        <f>IF(H18=1,"Click here to answer question 1 for "&amp;A18,"")</f>
        <v/>
      </c>
      <c r="E18" s="70" t="s">
        <v>5</v>
      </c>
      <c r="F18" s="168">
        <f>IF(A18&lt;&gt;"",1,0)</f>
        <v>1</v>
      </c>
      <c r="G18" s="169">
        <f t="shared" ref="G18:G38" si="8">IF(B18=0,1,0)</f>
        <v>0</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5" customHeight="1">
      <c r="A19" s="166" t="str">
        <f>Declaration!B32</f>
        <v>Zinc(*)</v>
      </c>
      <c r="B19" s="166" t="str">
        <f>Declaration!D32</f>
        <v>Yes</v>
      </c>
      <c r="C19" s="167" t="str">
        <f t="shared" ca="1" si="0"/>
        <v>Complete</v>
      </c>
      <c r="D19" s="227" t="str">
        <f t="shared" ref="D19:D27" si="10">IF(H19=1,"Click here to answer question 1 for "&amp;A19,"")</f>
        <v/>
      </c>
      <c r="E19" s="70" t="s">
        <v>5</v>
      </c>
      <c r="F19" s="168">
        <f t="shared" ref="F19:F27" si="11">IF(A19&lt;&gt;"",1,0)</f>
        <v>1</v>
      </c>
      <c r="G19" s="169">
        <f t="shared" si="8"/>
        <v>0</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5" customHeight="1">
      <c r="A20" s="166" t="str">
        <f>Declaration!B33</f>
        <v/>
      </c>
      <c r="B20" s="166">
        <f>Declaration!D33</f>
        <v>0</v>
      </c>
      <c r="C20" s="167" t="str">
        <f t="shared" ca="1" si="0"/>
        <v>Complete</v>
      </c>
      <c r="D20" s="227" t="str">
        <f t="shared" si="10"/>
        <v/>
      </c>
      <c r="E20" s="70" t="s">
        <v>5</v>
      </c>
      <c r="F20" s="168">
        <f t="shared" si="11"/>
        <v>0</v>
      </c>
      <c r="G20" s="169">
        <f t="shared" si="8"/>
        <v>1</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5" customHeight="1">
      <c r="A21" s="166" t="str">
        <f>Declaration!B34</f>
        <v/>
      </c>
      <c r="B21" s="166">
        <f>Declaration!D34</f>
        <v>0</v>
      </c>
      <c r="C21" s="167" t="str">
        <f t="shared" ca="1" si="0"/>
        <v>Complete</v>
      </c>
      <c r="D21" s="227" t="str">
        <f t="shared" si="10"/>
        <v/>
      </c>
      <c r="E21" s="70" t="s">
        <v>5</v>
      </c>
      <c r="F21" s="168">
        <f t="shared" si="11"/>
        <v>0</v>
      </c>
      <c r="G21" s="169">
        <f t="shared" si="8"/>
        <v>1</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5" customHeight="1">
      <c r="A22" s="166" t="str">
        <f>Declaration!B35</f>
        <v/>
      </c>
      <c r="B22" s="166">
        <f>Declaration!D35</f>
        <v>0</v>
      </c>
      <c r="C22" s="167" t="str">
        <f t="shared" ref="C22" ca="1" si="12">IF(H22=1,J22,I22)</f>
        <v>Complete</v>
      </c>
      <c r="D22" s="227" t="str">
        <f t="shared" si="10"/>
        <v/>
      </c>
      <c r="E22" s="70" t="s">
        <v>5</v>
      </c>
      <c r="F22" s="168">
        <f t="shared" si="11"/>
        <v>0</v>
      </c>
      <c r="G22" s="169">
        <f t="shared" si="8"/>
        <v>1</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5" customHeight="1">
      <c r="A23" s="166" t="str">
        <f>Declaration!B36</f>
        <v/>
      </c>
      <c r="B23" s="166">
        <f>Declaration!D36</f>
        <v>0</v>
      </c>
      <c r="C23" s="167" t="str">
        <f t="shared" ref="C23" ca="1" si="13">IF(H23=1,J23,I23)</f>
        <v>Complete</v>
      </c>
      <c r="D23" s="227" t="str">
        <f t="shared" si="10"/>
        <v/>
      </c>
      <c r="E23" s="70" t="s">
        <v>1</v>
      </c>
      <c r="F23" s="168">
        <f t="shared" si="11"/>
        <v>0</v>
      </c>
      <c r="G23" s="169">
        <f t="shared" si="8"/>
        <v>1</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5" customHeight="1">
      <c r="A24" s="166" t="str">
        <f>Declaration!B37</f>
        <v/>
      </c>
      <c r="B24" s="166">
        <f>Declaration!D37</f>
        <v>0</v>
      </c>
      <c r="C24" s="167" t="str">
        <f t="shared" ca="1" si="0"/>
        <v>Complete</v>
      </c>
      <c r="D24" s="227" t="str">
        <f t="shared" si="10"/>
        <v/>
      </c>
      <c r="E24" s="70" t="s">
        <v>704</v>
      </c>
      <c r="F24" s="168">
        <f t="shared" si="11"/>
        <v>0</v>
      </c>
      <c r="G24" s="169">
        <f t="shared" si="8"/>
        <v>1</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5"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5"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5"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7">
      <c r="A28" s="166" t="str">
        <f ca="1">Declaration!B42</f>
        <v xml:space="preserve">2) What percentage of relevant suppliers have provided a response to your supply chain survey? </v>
      </c>
      <c r="B28" s="174"/>
      <c r="C28" s="167"/>
      <c r="D28" s="226"/>
      <c r="E28" s="70"/>
      <c r="F28" s="168"/>
      <c r="G28" s="169"/>
      <c r="H28" s="170"/>
      <c r="I28" s="171"/>
    </row>
    <row r="29" spans="1:10" ht="41">
      <c r="A29" s="166" t="str">
        <f>Declaration!B43</f>
        <v>Lead</v>
      </c>
      <c r="B29" s="176">
        <f>Declaration!D43</f>
        <v>1</v>
      </c>
      <c r="C29" s="167" t="str">
        <f t="shared" ref="C29:C38" ca="1" si="15">IF(H29=1,J29,I29)</f>
        <v>Complete</v>
      </c>
      <c r="D29" s="227" t="str">
        <f>IF(H29=1,"Click here to answer question 2 for "&amp;A29,"")</f>
        <v/>
      </c>
      <c r="E29" s="70" t="s">
        <v>5</v>
      </c>
      <c r="F29" s="168">
        <v>0</v>
      </c>
      <c r="G29" s="169">
        <f t="shared" si="8"/>
        <v>0</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41">
      <c r="A30" s="166" t="str">
        <f>Declaration!B44</f>
        <v>Zinc</v>
      </c>
      <c r="B30" s="176" t="str">
        <f>Declaration!D44</f>
        <v>Did not survey</v>
      </c>
      <c r="C30" s="167" t="str">
        <f t="shared" ca="1" si="15"/>
        <v>Complete</v>
      </c>
      <c r="D30" s="227" t="str">
        <f t="shared" ref="D30:D38" si="16">IF(H30=1,"Click here to answer question 2 for "&amp;A30,"")</f>
        <v/>
      </c>
      <c r="E30" s="70" t="s">
        <v>5</v>
      </c>
      <c r="F30" s="168">
        <v>0</v>
      </c>
      <c r="G30" s="169">
        <f t="shared" si="8"/>
        <v>0</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5" customHeight="1">
      <c r="A31" s="166" t="str">
        <f>Declaration!B45</f>
        <v/>
      </c>
      <c r="B31" s="176">
        <f>Declaration!D45</f>
        <v>0</v>
      </c>
      <c r="C31" s="167" t="str">
        <f t="shared" ca="1" si="15"/>
        <v>Complete</v>
      </c>
      <c r="D31" s="227" t="str">
        <f t="shared" si="16"/>
        <v/>
      </c>
      <c r="E31" s="70" t="s">
        <v>1</v>
      </c>
      <c r="F31" s="168">
        <v>0</v>
      </c>
      <c r="G31" s="169">
        <f t="shared" si="8"/>
        <v>1</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5" customHeight="1">
      <c r="A32" s="166" t="str">
        <f>Declaration!B46</f>
        <v/>
      </c>
      <c r="B32" s="176">
        <f>Declaration!D46</f>
        <v>0</v>
      </c>
      <c r="C32" s="167" t="str">
        <f t="shared" ca="1" si="15"/>
        <v>Complete</v>
      </c>
      <c r="D32" s="227" t="str">
        <f t="shared" si="16"/>
        <v/>
      </c>
      <c r="E32" s="70"/>
      <c r="F32" s="168">
        <v>0</v>
      </c>
      <c r="G32" s="169">
        <f t="shared" si="8"/>
        <v>1</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5" customHeight="1">
      <c r="A33" s="166" t="str">
        <f>Declaration!B47</f>
        <v/>
      </c>
      <c r="B33" s="176">
        <f>Declaration!D47</f>
        <v>0</v>
      </c>
      <c r="C33" s="167" t="str">
        <f t="shared" ca="1" si="15"/>
        <v>Complete</v>
      </c>
      <c r="D33" s="227" t="str">
        <f t="shared" si="16"/>
        <v/>
      </c>
      <c r="E33" s="70"/>
      <c r="F33" s="168">
        <v>0</v>
      </c>
      <c r="G33" s="169">
        <f t="shared" si="8"/>
        <v>1</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5" customHeight="1">
      <c r="A34" s="166" t="str">
        <f>Declaration!B48</f>
        <v/>
      </c>
      <c r="B34" s="176">
        <f>Declaration!D48</f>
        <v>0</v>
      </c>
      <c r="C34" s="167" t="str">
        <f t="shared" ca="1" si="15"/>
        <v>Complete</v>
      </c>
      <c r="D34" s="227" t="str">
        <f t="shared" si="16"/>
        <v/>
      </c>
      <c r="E34" s="70"/>
      <c r="F34" s="168">
        <v>0</v>
      </c>
      <c r="G34" s="169">
        <f t="shared" si="8"/>
        <v>1</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5" customHeight="1">
      <c r="A35" s="166" t="str">
        <f>Declaration!B49</f>
        <v/>
      </c>
      <c r="B35" s="176">
        <f>Declaration!D49</f>
        <v>0</v>
      </c>
      <c r="C35" s="167" t="str">
        <f t="shared" ca="1" si="15"/>
        <v>Complete</v>
      </c>
      <c r="D35" s="227" t="str">
        <f t="shared" si="16"/>
        <v/>
      </c>
      <c r="E35" s="70"/>
      <c r="F35" s="168">
        <v>0</v>
      </c>
      <c r="G35" s="169">
        <f t="shared" si="8"/>
        <v>1</v>
      </c>
      <c r="H35" s="169">
        <f t="shared" si="17"/>
        <v>0</v>
      </c>
      <c r="I35" s="171" t="str">
        <f ca="1">OFFSET(L!$C$1,MATCH("Checker"&amp;"Comp",L!$A:$A,0)-1,SL,,)</f>
        <v>Complete</v>
      </c>
      <c r="J35" s="118" t="str">
        <f ca="1">OFFSET(L!$C$1,MATCH("Checker"&amp;ADDRESS(ROW(),COLUMN(),4),L!$A:$A,0)-1,SL,,)</f>
        <v>Provide % of completeness of supplier's smelter information on Declaration tab cell D46</v>
      </c>
    </row>
    <row r="36" spans="1:11" ht="41.15"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5"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5"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41">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1229</v>
      </c>
      <c r="B40" s="174"/>
      <c r="C40" s="181"/>
      <c r="D40" s="226"/>
      <c r="E40" s="70"/>
      <c r="F40" s="168"/>
      <c r="G40" s="169"/>
      <c r="H40" s="170"/>
      <c r="I40" s="171"/>
    </row>
    <row r="41" spans="1:11" ht="25.5" customHeight="1">
      <c r="A41" s="181" t="str">
        <f>Declaration!B43</f>
        <v>Lead</v>
      </c>
      <c r="B41" s="166"/>
      <c r="C41" s="167" t="str">
        <f t="shared" ref="C41:C50" ca="1" si="18">IF(H41=1,J41,I41)</f>
        <v>Complete</v>
      </c>
      <c r="D41" s="225" t="str">
        <f ca="1">IF(H41=0,"","Click here to provide smelter information for "&amp;A41)</f>
        <v/>
      </c>
      <c r="E41" s="70"/>
      <c r="F41" s="168">
        <f>IF(OR(A41="",B18="No",B18="Unknown",B18="Not declaring"),0,1)</f>
        <v>1</v>
      </c>
      <c r="G41" s="169">
        <f ca="1">IF(K41&lt;1,1,0)</f>
        <v>0</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1</v>
      </c>
    </row>
    <row r="42" spans="1:11" ht="25.5" customHeight="1">
      <c r="A42" s="181" t="str">
        <f>Declaration!B44</f>
        <v>Zinc</v>
      </c>
      <c r="B42" s="181"/>
      <c r="C42" s="167" t="str">
        <f t="shared" ca="1" si="18"/>
        <v>Provide list of smelters contributing material to supply chain for specified mineral on Smelter List tab</v>
      </c>
      <c r="D42" s="225" t="str">
        <f t="shared" ref="D42:D50" ca="1" si="19">IF(H42=0,"","Click here to provide smelter information for "&amp;A42)</f>
        <v>Click here to provide smelter information for Zinc</v>
      </c>
      <c r="E42" s="70"/>
      <c r="F42" s="168">
        <f t="shared" ref="F42:F50" si="20">IF(OR(A42="",B19="No",B19="Unknown",B19="Not declaring"),0,1)</f>
        <v>1</v>
      </c>
      <c r="G42" s="169">
        <f t="shared" ref="G42:G50" ca="1" si="21">IF(K42&lt;1,1,0)</f>
        <v>1</v>
      </c>
      <c r="H42" s="170">
        <f t="shared" ca="1" si="9"/>
        <v>1</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0</v>
      </c>
    </row>
    <row r="43" spans="1:11" ht="25.5" customHeight="1">
      <c r="A43" s="181" t="str">
        <f>Declaration!B45</f>
        <v/>
      </c>
      <c r="B43" s="181"/>
      <c r="C43" s="167" t="str">
        <f t="shared" ca="1" si="18"/>
        <v>Complete</v>
      </c>
      <c r="D43" s="225" t="str">
        <f t="shared" ca="1" si="19"/>
        <v/>
      </c>
      <c r="E43" s="70"/>
      <c r="F43" s="168">
        <f t="shared" si="20"/>
        <v>0</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2497</v>
      </c>
    </row>
    <row r="44" spans="1:11" ht="25.5" customHeight="1">
      <c r="A44" s="181" t="str">
        <f>Declaration!B46</f>
        <v/>
      </c>
      <c r="B44" s="181"/>
      <c r="C44" s="167" t="str">
        <f t="shared" ca="1" si="18"/>
        <v>Complete</v>
      </c>
      <c r="D44" s="225" t="str">
        <f t="shared" ca="1" si="19"/>
        <v/>
      </c>
      <c r="E44" s="70"/>
      <c r="F44" s="168">
        <f t="shared" si="20"/>
        <v>0</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2497</v>
      </c>
    </row>
    <row r="45" spans="1:11" ht="25.5" customHeight="1">
      <c r="A45" s="181" t="str">
        <f>Declaration!B47</f>
        <v/>
      </c>
      <c r="B45" s="181"/>
      <c r="C45" s="167" t="str">
        <f t="shared" ca="1" si="18"/>
        <v>Complete</v>
      </c>
      <c r="D45" s="225" t="str">
        <f t="shared" ca="1" si="19"/>
        <v/>
      </c>
      <c r="E45" s="70"/>
      <c r="F45" s="168">
        <f t="shared" si="20"/>
        <v>0</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2497</v>
      </c>
    </row>
    <row r="46" spans="1:11" ht="25.5" customHeight="1">
      <c r="A46" s="181" t="str">
        <f>Declaration!B48</f>
        <v/>
      </c>
      <c r="B46" s="181"/>
      <c r="C46" s="167" t="str">
        <f t="shared" ca="1" si="18"/>
        <v>Complete</v>
      </c>
      <c r="D46" s="225" t="str">
        <f t="shared" ca="1" si="19"/>
        <v/>
      </c>
      <c r="E46" s="70"/>
      <c r="F46" s="168">
        <f t="shared" si="20"/>
        <v>0</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2497</v>
      </c>
    </row>
    <row r="47" spans="1:11" ht="25.5" customHeight="1">
      <c r="A47" s="181" t="str">
        <f>Declaration!B49</f>
        <v/>
      </c>
      <c r="B47" s="181"/>
      <c r="C47" s="167" t="str">
        <f t="shared" ca="1" si="18"/>
        <v>Complete</v>
      </c>
      <c r="D47" s="225" t="str">
        <f t="shared" ca="1" si="19"/>
        <v/>
      </c>
      <c r="E47" s="70"/>
      <c r="F47" s="168">
        <f t="shared" si="20"/>
        <v>0</v>
      </c>
      <c r="G47" s="169">
        <f t="shared" ca="1" si="21"/>
        <v>0</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2497</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2497</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2497</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2497</v>
      </c>
    </row>
    <row r="51" spans="1:12" ht="25.5" customHeight="1">
      <c r="A51" s="181" t="s">
        <v>12637</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12638</v>
      </c>
      <c r="L51" s="118" t="s">
        <v>12639</v>
      </c>
    </row>
    <row r="52" spans="1:12">
      <c r="H52" s="118">
        <f ca="1">SUM(H4:H27)+SUM(H39:H51)</f>
        <v>1</v>
      </c>
    </row>
  </sheetData>
  <sheetProtection algorithmName="SHA-512" hashValue="KL8b2l/0obNu2gth89WnqqXzrZ5WBXc5PQ7n+jN07b42/QG8Qg/BkQMXSl1KRK5ldAoYlLUHbwloAq2TztEE/A==" saltValue="wTkAwzjge513G9NnaU6bcQ=="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3" width="39.26953125" style="9" customWidth="1"/>
    <col min="14" max="15" width="21.81640625" style="9" hidden="1" customWidth="1"/>
    <col min="16" max="16" width="10.81640625" style="9" hidden="1" customWidth="1"/>
    <col min="17" max="19" width="9.7265625" style="9" hidden="1" customWidth="1"/>
    <col min="20" max="22" width="5.1796875" style="9" hidden="1" customWidth="1"/>
    <col min="23" max="23" width="10.81640625" style="9" hidden="1" customWidth="1"/>
    <col min="24" max="27" width="10.81640625" style="9" customWidth="1"/>
    <col min="28" max="16384" width="10.81640625" style="9"/>
  </cols>
  <sheetData>
    <row r="1" spans="1:19" s="70" customFormat="1">
      <c r="A1" s="68"/>
      <c r="B1" s="68"/>
      <c r="C1" s="68"/>
      <c r="D1" s="68"/>
      <c r="E1" s="68"/>
      <c r="F1" s="68"/>
      <c r="G1" s="68"/>
      <c r="H1" s="68"/>
      <c r="I1" s="68"/>
      <c r="J1" s="68"/>
      <c r="K1" s="68"/>
      <c r="L1" s="68"/>
      <c r="M1" s="68"/>
      <c r="N1" s="69"/>
      <c r="O1" s="69"/>
      <c r="P1" s="70" t="s">
        <v>682</v>
      </c>
    </row>
    <row r="2" spans="1:19" s="70" customFormat="1" ht="23">
      <c r="A2" s="71"/>
      <c r="B2" s="364" t="str">
        <f ca="1">OFFSET(L!$C$1,MATCH("Mine List"&amp;ADDRESS(ROW(),COLUMN(),4),L!$A:$A,0)-1,SL,,)</f>
        <v>TO BEGIN:</v>
      </c>
      <c r="C2" s="364"/>
      <c r="D2" s="364"/>
      <c r="E2" s="72"/>
      <c r="F2" s="72"/>
      <c r="G2" s="73"/>
      <c r="H2" s="359"/>
      <c r="I2" s="360"/>
      <c r="J2" s="360"/>
      <c r="K2" s="360"/>
      <c r="L2" s="360"/>
      <c r="M2" s="360"/>
      <c r="N2" s="76"/>
      <c r="O2" s="76"/>
    </row>
    <row r="3" spans="1:19" s="70" customFormat="1" ht="94" customHeight="1">
      <c r="A3" s="77"/>
      <c r="B3" s="361"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1"/>
      <c r="D3" s="361"/>
      <c r="E3" s="362" t="str">
        <f ca="1">OFFSET(L!$C$1,MATCH("General"&amp;"Cpy",L!$A:$A,0)-1,SL,,)</f>
        <v>© 2026 Responsible Minerals Initiative. All rights reserved.</v>
      </c>
      <c r="F3" s="362"/>
      <c r="G3" s="363"/>
      <c r="H3" s="78"/>
      <c r="I3" s="79"/>
      <c r="K3" s="80"/>
      <c r="L3" s="80"/>
      <c r="M3" s="82" t="s">
        <v>12727</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1232</v>
      </c>
      <c r="S4" s="86" t="s">
        <v>1231</v>
      </c>
    </row>
    <row r="5" spans="1:19" s="94" customFormat="1" ht="20.149999999999999" customHeight="1">
      <c r="A5" s="87"/>
      <c r="B5" s="87"/>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49999999999999"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49999999999999"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49999999999999"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49999999999999"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49999999999999"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49999999999999"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49999999999999"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49999999999999"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49999999999999"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49999999999999"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49999999999999"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49999999999999"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49999999999999"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49999999999999"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49999999999999"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49999999999999"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49999999999999"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49999999999999"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49999999999999"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49999999999999"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49999999999999"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49999999999999"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49999999999999"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49999999999999"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49999999999999"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49999999999999"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49999999999999"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49999999999999"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49999999999999"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49999999999999"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49999999999999"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49999999999999"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49999999999999"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49999999999999"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49999999999999"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49999999999999"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49999999999999"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49999999999999"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49999999999999"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49999999999999"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49999999999999"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49999999999999"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49999999999999"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49999999999999"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49999999999999"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49999999999999"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49999999999999"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49999999999999"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49999999999999"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49999999999999"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49999999999999"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49999999999999"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49999999999999"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49999999999999"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49999999999999"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49999999999999"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49999999999999"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49999999999999"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49999999999999"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49999999999999"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49999999999999"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49999999999999"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49999999999999"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49999999999999"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49999999999999"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49999999999999"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49999999999999"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49999999999999"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49999999999999"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49999999999999"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49999999999999"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49999999999999"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49999999999999"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49999999999999"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49999999999999"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49999999999999"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49999999999999"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49999999999999"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49999999999999"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49999999999999"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49999999999999"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49999999999999"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49999999999999"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49999999999999"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49999999999999"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49999999999999"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49999999999999"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49999999999999"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49999999999999"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49999999999999"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49999999999999"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49999999999999"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49999999999999"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49999999999999"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49999999999999"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49999999999999"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49999999999999"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49999999999999"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49999999999999"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49999999999999"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49999999999999"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49999999999999"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49999999999999"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49999999999999"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49999999999999"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49999999999999"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49999999999999"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49999999999999"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49999999999999"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49999999999999"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49999999999999"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49999999999999"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49999999999999"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49999999999999"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49999999999999"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49999999999999"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49999999999999"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49999999999999"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49999999999999"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49999999999999"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49999999999999"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49999999999999"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49999999999999"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49999999999999"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49999999999999"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49999999999999"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49999999999999"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49999999999999"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49999999999999"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49999999999999"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49999999999999"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49999999999999"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49999999999999"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49999999999999"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49999999999999"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49999999999999"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49999999999999"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49999999999999"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49999999999999"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49999999999999"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49999999999999"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49999999999999"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49999999999999"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49999999999999"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49999999999999"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49999999999999"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49999999999999"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49999999999999"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49999999999999"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49999999999999"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49999999999999"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49999999999999"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49999999999999"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49999999999999"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49999999999999"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49999999999999"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49999999999999"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49999999999999"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49999999999999"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49999999999999"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49999999999999"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49999999999999"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49999999999999"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49999999999999"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49999999999999"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49999999999999"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49999999999999"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49999999999999"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49999999999999"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49999999999999"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49999999999999"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49999999999999"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49999999999999"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49999999999999"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49999999999999"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49999999999999"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49999999999999"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49999999999999"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49999999999999"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49999999999999"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49999999999999"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49999999999999"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49999999999999"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49999999999999"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49999999999999"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49999999999999"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49999999999999"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49999999999999"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49999999999999"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49999999999999"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49999999999999"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49999999999999"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49999999999999"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49999999999999"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49999999999999"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49999999999999"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49999999999999"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49999999999999"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49999999999999"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49999999999999"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49999999999999"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49999999999999"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49999999999999"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49999999999999"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49999999999999"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49999999999999"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49999999999999"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49999999999999"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49999999999999"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49999999999999"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49999999999999"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49999999999999"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49999999999999"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49999999999999"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49999999999999"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49999999999999"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49999999999999"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49999999999999"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49999999999999"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49999999999999"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49999999999999"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49999999999999"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49999999999999"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49999999999999"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49999999999999"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49999999999999"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49999999999999"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49999999999999"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49999999999999"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49999999999999"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49999999999999"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49999999999999"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49999999999999"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49999999999999"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49999999999999"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49999999999999"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49999999999999"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49999999999999"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49999999999999"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49999999999999"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49999999999999"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49999999999999"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49999999999999"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49999999999999"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49999999999999"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49999999999999"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49999999999999"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49999999999999"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49999999999999"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49999999999999"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49999999999999"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49999999999999"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49999999999999"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49999999999999"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49999999999999"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49999999999999"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49999999999999"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49999999999999"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49999999999999"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49999999999999"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49999999999999"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49999999999999"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49999999999999"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49999999999999"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49999999999999"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49999999999999"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49999999999999"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49999999999999"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49999999999999"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49999999999999"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49999999999999"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49999999999999"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49999999999999"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49999999999999"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49999999999999"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49999999999999"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49999999999999"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49999999999999"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49999999999999"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49999999999999"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49999999999999"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49999999999999"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49999999999999"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49999999999999"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49999999999999"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49999999999999"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49999999999999"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49999999999999"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49999999999999"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49999999999999"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49999999999999"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49999999999999"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49999999999999"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49999999999999"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49999999999999"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49999999999999"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49999999999999"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49999999999999"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49999999999999"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49999999999999"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49999999999999"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49999999999999"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49999999999999"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49999999999999"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49999999999999"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49999999999999"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49999999999999"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49999999999999"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49999999999999"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49999999999999"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49999999999999"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49999999999999"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49999999999999"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49999999999999"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49999999999999"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49999999999999"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49999999999999"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49999999999999"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49999999999999"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49999999999999"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49999999999999"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49999999999999"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49999999999999"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49999999999999"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49999999999999"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49999999999999"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49999999999999"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49999999999999"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49999999999999"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49999999999999"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49999999999999"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49999999999999"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49999999999999"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49999999999999"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49999999999999"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49999999999999"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49999999999999"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49999999999999"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49999999999999"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49999999999999"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49999999999999"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49999999999999"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49999999999999"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49999999999999"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49999999999999"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49999999999999"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49999999999999"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49999999999999"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49999999999999"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49999999999999"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49999999999999"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49999999999999"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49999999999999"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49999999999999"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49999999999999"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49999999999999"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49999999999999"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49999999999999"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49999999999999"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49999999999999"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49999999999999"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49999999999999"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49999999999999"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49999999999999"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49999999999999"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49999999999999"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49999999999999"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49999999999999"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49999999999999"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49999999999999"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49999999999999"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49999999999999"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49999999999999"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49999999999999"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49999999999999"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49999999999999"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49999999999999"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49999999999999"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49999999999999"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49999999999999"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49999999999999"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49999999999999"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49999999999999"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49999999999999"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49999999999999"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49999999999999"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49999999999999"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49999999999999"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49999999999999"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49999999999999"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49999999999999"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49999999999999"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49999999999999"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49999999999999"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49999999999999"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49999999999999"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49999999999999"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49999999999999"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49999999999999"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49999999999999"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49999999999999"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49999999999999"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49999999999999"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49999999999999"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49999999999999"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49999999999999"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49999999999999"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49999999999999"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49999999999999"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49999999999999"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49999999999999"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49999999999999"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49999999999999"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49999999999999"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49999999999999"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49999999999999"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49999999999999"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49999999999999"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49999999999999"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49999999999999"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49999999999999"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49999999999999"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49999999999999"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49999999999999"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49999999999999"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49999999999999"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49999999999999"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49999999999999"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49999999999999"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49999999999999"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49999999999999"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49999999999999"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49999999999999"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49999999999999"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49999999999999"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49999999999999"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49999999999999"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49999999999999"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49999999999999"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49999999999999"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49999999999999"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49999999999999"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49999999999999"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49999999999999"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49999999999999"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49999999999999"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49999999999999"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49999999999999"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49999999999999"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49999999999999"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49999999999999"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49999999999999"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49999999999999"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49999999999999"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49999999999999"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49999999999999"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49999999999999"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49999999999999"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49999999999999"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49999999999999"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49999999999999"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49999999999999"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49999999999999"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49999999999999"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49999999999999"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49999999999999"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49999999999999"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49999999999999"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49999999999999"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49999999999999"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49999999999999"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49999999999999"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49999999999999"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49999999999999"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49999999999999"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49999999999999"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49999999999999"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49999999999999"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49999999999999"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49999999999999"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49999999999999"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49999999999999"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49999999999999"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49999999999999"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49999999999999"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49999999999999"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49999999999999"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49999999999999"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49999999999999"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49999999999999"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49999999999999"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49999999999999"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49999999999999"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49999999999999"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49999999999999"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49999999999999"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49999999999999"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49999999999999"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49999999999999"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49999999999999"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49999999999999"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49999999999999"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49999999999999"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49999999999999"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49999999999999"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49999999999999"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49999999999999"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49999999999999"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49999999999999"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49999999999999"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49999999999999"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49999999999999"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49999999999999"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49999999999999"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49999999999999"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49999999999999"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49999999999999"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49999999999999"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49999999999999"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49999999999999"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49999999999999"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49999999999999"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49999999999999"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49999999999999"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49999999999999"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49999999999999"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49999999999999"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49999999999999"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49999999999999"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49999999999999"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49999999999999"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49999999999999"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49999999999999"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49999999999999"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49999999999999"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49999999999999"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49999999999999"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49999999999999"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49999999999999"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49999999999999"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49999999999999"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49999999999999"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49999999999999"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49999999999999"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49999999999999"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49999999999999"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49999999999999"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49999999999999"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49999999999999"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49999999999999"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49999999999999"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49999999999999"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49999999999999"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49999999999999"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49999999999999"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49999999999999"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49999999999999"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49999999999999"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49999999999999"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49999999999999"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49999999999999"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49999999999999"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49999999999999"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49999999999999"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49999999999999"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49999999999999"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49999999999999"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49999999999999"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49999999999999"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49999999999999"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49999999999999"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49999999999999"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49999999999999"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49999999999999"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49999999999999"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49999999999999"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49999999999999"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49999999999999"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49999999999999"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49999999999999"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49999999999999"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49999999999999"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49999999999999"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49999999999999"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49999999999999"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49999999999999"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49999999999999"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49999999999999"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49999999999999"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49999999999999"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49999999999999"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49999999999999"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49999999999999"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49999999999999"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49999999999999"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49999999999999"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49999999999999"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49999999999999"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49999999999999"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49999999999999"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49999999999999"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49999999999999"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49999999999999"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49999999999999"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49999999999999"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49999999999999"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49999999999999"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49999999999999"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49999999999999"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49999999999999"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49999999999999"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49999999999999"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49999999999999"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49999999999999"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49999999999999"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49999999999999"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49999999999999"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49999999999999"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49999999999999"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49999999999999"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49999999999999"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49999999999999"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49999999999999"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49999999999999"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49999999999999"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49999999999999"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49999999999999"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49999999999999"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49999999999999"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49999999999999"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49999999999999"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49999999999999"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49999999999999"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49999999999999"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49999999999999"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49999999999999"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49999999999999"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49999999999999"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49999999999999"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49999999999999"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49999999999999"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49999999999999"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49999999999999"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49999999999999"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49999999999999"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49999999999999"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49999999999999"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49999999999999"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49999999999999"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49999999999999"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49999999999999"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49999999999999"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49999999999999"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49999999999999"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49999999999999"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49999999999999"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49999999999999"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49999999999999"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49999999999999"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49999999999999"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49999999999999"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49999999999999"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49999999999999"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49999999999999"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49999999999999"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49999999999999"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49999999999999"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49999999999999"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49999999999999"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49999999999999"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49999999999999"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49999999999999"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49999999999999"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49999999999999"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49999999999999"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49999999999999"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49999999999999"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49999999999999"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49999999999999"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49999999999999"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49999999999999"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49999999999999"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49999999999999"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49999999999999"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49999999999999"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49999999999999"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49999999999999"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49999999999999"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49999999999999"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49999999999999"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49999999999999"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49999999999999"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49999999999999"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49999999999999"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49999999999999"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49999999999999"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49999999999999"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49999999999999"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49999999999999"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49999999999999"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49999999999999"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49999999999999"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49999999999999"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49999999999999"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49999999999999"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49999999999999"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49999999999999"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49999999999999"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49999999999999"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49999999999999"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49999999999999"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49999999999999"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49999999999999"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49999999999999"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49999999999999"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49999999999999"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49999999999999"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49999999999999"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49999999999999"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49999999999999"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49999999999999"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49999999999999"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49999999999999"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49999999999999"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49999999999999"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49999999999999"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49999999999999"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49999999999999"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49999999999999"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49999999999999"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49999999999999"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49999999999999"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49999999999999"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49999999999999"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49999999999999"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49999999999999"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49999999999999"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49999999999999"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49999999999999"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49999999999999"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49999999999999"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49999999999999"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49999999999999"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49999999999999"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49999999999999"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49999999999999"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49999999999999"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49999999999999"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49999999999999"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49999999999999"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49999999999999"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49999999999999"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49999999999999"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49999999999999"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49999999999999"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49999999999999"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49999999999999"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49999999999999"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49999999999999"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49999999999999"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49999999999999"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49999999999999"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49999999999999"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49999999999999"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49999999999999"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49999999999999"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49999999999999"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49999999999999"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49999999999999"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49999999999999"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49999999999999"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49999999999999"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49999999999999"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49999999999999"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49999999999999"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49999999999999"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49999999999999"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49999999999999"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49999999999999"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49999999999999"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49999999999999"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49999999999999"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49999999999999"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49999999999999"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49999999999999"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49999999999999"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49999999999999"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49999999999999"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49999999999999"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49999999999999"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49999999999999"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49999999999999"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49999999999999"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49999999999999"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49999999999999"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49999999999999"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49999999999999"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49999999999999"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49999999999999"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49999999999999"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49999999999999"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49999999999999"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49999999999999"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49999999999999"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49999999999999"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49999999999999"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49999999999999"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49999999999999"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49999999999999"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49999999999999"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49999999999999"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49999999999999"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49999999999999"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49999999999999"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49999999999999"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49999999999999"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49999999999999"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49999999999999"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49999999999999"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49999999999999"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49999999999999"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49999999999999"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49999999999999"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49999999999999"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49999999999999"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49999999999999"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49999999999999"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49999999999999"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49999999999999"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49999999999999"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49999999999999"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49999999999999"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49999999999999"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49999999999999"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49999999999999"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49999999999999"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49999999999999"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49999999999999"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49999999999999"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49999999999999"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49999999999999"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49999999999999"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49999999999999"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49999999999999"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49999999999999"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49999999999999"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49999999999999"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49999999999999"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49999999999999"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49999999999999"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49999999999999"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49999999999999"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49999999999999"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49999999999999"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49999999999999"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49999999999999"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49999999999999"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49999999999999"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49999999999999"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49999999999999"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49999999999999"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49999999999999"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49999999999999"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49999999999999"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49999999999999"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49999999999999"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49999999999999"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49999999999999"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49999999999999"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49999999999999"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49999999999999"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49999999999999"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49999999999999"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49999999999999"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49999999999999"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49999999999999"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49999999999999"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49999999999999"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49999999999999"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49999999999999"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49999999999999"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49999999999999"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49999999999999"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49999999999999"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49999999999999"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49999999999999"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49999999999999"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49999999999999"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49999999999999"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49999999999999"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49999999999999"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49999999999999"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49999999999999"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49999999999999"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49999999999999"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49999999999999"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49999999999999"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49999999999999"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49999999999999"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49999999999999"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49999999999999"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49999999999999"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49999999999999"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49999999999999"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49999999999999"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49999999999999"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49999999999999"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49999999999999"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49999999999999"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49999999999999"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49999999999999"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49999999999999"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49999999999999"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49999999999999"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49999999999999"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49999999999999"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49999999999999"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49999999999999"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49999999999999"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49999999999999"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49999999999999"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49999999999999"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49999999999999"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49999999999999"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49999999999999"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49999999999999"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49999999999999"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49999999999999"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49999999999999"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49999999999999"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49999999999999"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49999999999999"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49999999999999"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49999999999999"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49999999999999"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49999999999999"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49999999999999"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49999999999999"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49999999999999"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49999999999999"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49999999999999"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49999999999999"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49999999999999"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49999999999999"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49999999999999"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49999999999999"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49999999999999"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49999999999999"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49999999999999"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49999999999999"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49999999999999"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49999999999999"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49999999999999"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49999999999999"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49999999999999"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49999999999999"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49999999999999"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49999999999999"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49999999999999"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49999999999999"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49999999999999"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49999999999999"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49999999999999"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49999999999999"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49999999999999"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49999999999999"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49999999999999"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49999999999999"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49999999999999"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49999999999999"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49999999999999"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49999999999999"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49999999999999"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49999999999999"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49999999999999"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49999999999999"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49999999999999"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49999999999999"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49999999999999"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49999999999999"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49999999999999"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49999999999999"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49999999999999"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49999999999999"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49999999999999"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49999999999999"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49999999999999"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49999999999999"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49999999999999"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49999999999999"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49999999999999"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49999999999999"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49999999999999"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49999999999999"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49999999999999"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49999999999999"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49999999999999"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49999999999999"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49999999999999"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49999999999999"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49999999999999"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49999999999999"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49999999999999"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49999999999999"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49999999999999"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49999999999999"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49999999999999"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49999999999999"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49999999999999"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49999999999999"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49999999999999"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49999999999999"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49999999999999"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49999999999999"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49999999999999"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49999999999999"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49999999999999"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49999999999999"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49999999999999"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49999999999999"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49999999999999"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49999999999999"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49999999999999"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49999999999999"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49999999999999"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49999999999999"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49999999999999"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49999999999999"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49999999999999"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49999999999999"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49999999999999"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49999999999999"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49999999999999"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49999999999999"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49999999999999"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49999999999999"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49999999999999"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49999999999999"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49999999999999"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49999999999999"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49999999999999"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49999999999999"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49999999999999"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49999999999999"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49999999999999"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49999999999999"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49999999999999"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49999999999999"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49999999999999"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49999999999999"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49999999999999"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49999999999999"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49999999999999"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49999999999999"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49999999999999"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49999999999999"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49999999999999"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49999999999999"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49999999999999"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49999999999999"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49999999999999"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49999999999999"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49999999999999"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49999999999999"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49999999999999"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49999999999999"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49999999999999"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49999999999999"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49999999999999"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49999999999999"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49999999999999"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49999999999999"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49999999999999"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49999999999999"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49999999999999"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49999999999999"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49999999999999"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49999999999999"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49999999999999"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49999999999999"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49999999999999"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49999999999999"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49999999999999"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49999999999999"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49999999999999"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49999999999999"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49999999999999"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49999999999999"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49999999999999"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49999999999999"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49999999999999"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49999999999999"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49999999999999"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49999999999999"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49999999999999"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49999999999999"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49999999999999"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49999999999999"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49999999999999"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49999999999999"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49999999999999"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49999999999999"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49999999999999"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49999999999999"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49999999999999"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49999999999999"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49999999999999"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49999999999999"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49999999999999"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49999999999999"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49999999999999"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49999999999999"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49999999999999"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49999999999999"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49999999999999"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49999999999999"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49999999999999"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49999999999999"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49999999999999"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49999999999999"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49999999999999"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49999999999999"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49999999999999"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49999999999999"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49999999999999"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49999999999999"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49999999999999"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49999999999999"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49999999999999"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49999999999999"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49999999999999"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49999999999999"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49999999999999"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49999999999999"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49999999999999"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49999999999999"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49999999999999"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49999999999999"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49999999999999"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49999999999999"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49999999999999"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49999999999999"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49999999999999"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49999999999999"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49999999999999"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49999999999999"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49999999999999"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49999999999999"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49999999999999"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49999999999999"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49999999999999"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49999999999999"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49999999999999"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49999999999999"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49999999999999"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49999999999999"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49999999999999"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49999999999999"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49999999999999"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49999999999999"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49999999999999"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49999999999999"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49999999999999"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49999999999999"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49999999999999"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49999999999999"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49999999999999"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49999999999999"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49999999999999"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49999999999999"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49999999999999"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49999999999999"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49999999999999"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49999999999999"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49999999999999"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49999999999999"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49999999999999"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49999999999999"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49999999999999"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49999999999999"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49999999999999"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49999999999999"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49999999999999"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49999999999999"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49999999999999"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49999999999999"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49999999999999"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49999999999999"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49999999999999"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49999999999999"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49999999999999"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49999999999999"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49999999999999"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49999999999999"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49999999999999"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49999999999999"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49999999999999"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49999999999999"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49999999999999"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49999999999999"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49999999999999"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49999999999999"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49999999999999"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49999999999999"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49999999999999"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49999999999999"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49999999999999"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49999999999999"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49999999999999"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49999999999999"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49999999999999"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49999999999999"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49999999999999"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49999999999999"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49999999999999"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49999999999999"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49999999999999"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49999999999999"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49999999999999"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49999999999999"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49999999999999"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49999999999999"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49999999999999"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49999999999999"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49999999999999"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49999999999999"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49999999999999"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49999999999999"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49999999999999"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49999999999999"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49999999999999"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49999999999999"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49999999999999"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49999999999999"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49999999999999"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49999999999999"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49999999999999"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49999999999999"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49999999999999"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49999999999999"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49999999999999"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49999999999999"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49999999999999"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49999999999999"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49999999999999"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49999999999999"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49999999999999"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49999999999999"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49999999999999"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49999999999999"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49999999999999"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49999999999999"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49999999999999"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49999999999999"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49999999999999"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49999999999999"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49999999999999"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49999999999999"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49999999999999"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49999999999999"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49999999999999"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49999999999999"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49999999999999"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49999999999999"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49999999999999"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49999999999999"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49999999999999"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49999999999999"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49999999999999"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49999999999999"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49999999999999"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49999999999999"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49999999999999"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49999999999999"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49999999999999"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49999999999999"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49999999999999"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49999999999999"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49999999999999"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49999999999999"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49999999999999"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49999999999999"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49999999999999"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49999999999999"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49999999999999"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49999999999999"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49999999999999"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49999999999999"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49999999999999"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49999999999999"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49999999999999"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49999999999999"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49999999999999"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49999999999999"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49999999999999"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49999999999999"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49999999999999"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49999999999999"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49999999999999"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49999999999999"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49999999999999"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49999999999999"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49999999999999"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49999999999999"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49999999999999"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49999999999999"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49999999999999"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49999999999999"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49999999999999"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49999999999999"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49999999999999"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49999999999999"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49999999999999"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49999999999999"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49999999999999"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49999999999999"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49999999999999"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49999999999999"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49999999999999"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49999999999999"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49999999999999"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49999999999999"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49999999999999"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49999999999999"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49999999999999"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49999999999999"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49999999999999"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49999999999999"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49999999999999"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49999999999999"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49999999999999"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49999999999999"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49999999999999"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49999999999999"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49999999999999"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49999999999999"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49999999999999"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49999999999999"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49999999999999"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49999999999999"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49999999999999"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49999999999999"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49999999999999"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49999999999999"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49999999999999"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49999999999999"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49999999999999"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49999999999999"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49999999999999"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49999999999999"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49999999999999"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49999999999999"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49999999999999"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49999999999999"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49999999999999"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49999999999999"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49999999999999"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49999999999999"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49999999999999"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49999999999999"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49999999999999"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49999999999999"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49999999999999"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49999999999999"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49999999999999"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49999999999999"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49999999999999"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49999999999999"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49999999999999"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49999999999999"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49999999999999"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49999999999999"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49999999999999"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49999999999999"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49999999999999"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49999999999999"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49999999999999"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49999999999999"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49999999999999"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49999999999999"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49999999999999"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49999999999999"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49999999999999"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49999999999999"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49999999999999"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49999999999999"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49999999999999"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49999999999999"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49999999999999"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49999999999999"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49999999999999"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49999999999999"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49999999999999"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49999999999999"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49999999999999"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49999999999999"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49999999999999"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49999999999999"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49999999999999"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49999999999999"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49999999999999"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49999999999999"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49999999999999"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49999999999999"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49999999999999"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49999999999999"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49999999999999"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49999999999999"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49999999999999"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49999999999999"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49999999999999"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49999999999999"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49999999999999"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49999999999999"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49999999999999"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49999999999999"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49999999999999"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49999999999999"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49999999999999"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49999999999999"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49999999999999"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49999999999999"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49999999999999"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49999999999999"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49999999999999"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49999999999999"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49999999999999"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49999999999999"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49999999999999"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49999999999999"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49999999999999"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49999999999999"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49999999999999"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49999999999999"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49999999999999"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49999999999999"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49999999999999"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49999999999999"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49999999999999"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49999999999999"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49999999999999"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49999999999999"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49999999999999"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49999999999999"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49999999999999"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49999999999999"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49999999999999"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49999999999999"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49999999999999"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49999999999999"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49999999999999"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49999999999999"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49999999999999"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49999999999999"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49999999999999"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49999999999999"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49999999999999"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49999999999999"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49999999999999"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49999999999999"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49999999999999"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49999999999999"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49999999999999"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49999999999999"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49999999999999"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49999999999999"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49999999999999"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49999999999999"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49999999999999"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49999999999999"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49999999999999"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49999999999999"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49999999999999"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49999999999999"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49999999999999"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49999999999999"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49999999999999"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49999999999999"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49999999999999"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49999999999999"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49999999999999"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49999999999999"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49999999999999"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49999999999999"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49999999999999"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49999999999999"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49999999999999"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49999999999999"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49999999999999"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49999999999999"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49999999999999"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49999999999999"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49999999999999"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49999999999999"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49999999999999"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49999999999999"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49999999999999"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49999999999999"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49999999999999"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49999999999999"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49999999999999"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49999999999999"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49999999999999"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49999999999999"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49999999999999"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49999999999999"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49999999999999"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49999999999999"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49999999999999"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49999999999999"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49999999999999"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49999999999999"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49999999999999"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49999999999999"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49999999999999"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49999999999999"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49999999999999"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49999999999999"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49999999999999"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49999999999999"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49999999999999"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49999999999999"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49999999999999"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49999999999999"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49999999999999"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49999999999999"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49999999999999"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49999999999999"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49999999999999"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49999999999999"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49999999999999"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49999999999999"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49999999999999"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49999999999999"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49999999999999"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49999999999999"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49999999999999"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49999999999999"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49999999999999"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49999999999999"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49999999999999"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49999999999999"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49999999999999"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49999999999999"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49999999999999"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49999999999999"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49999999999999"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49999999999999"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49999999999999"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49999999999999"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49999999999999"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49999999999999"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49999999999999"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49999999999999"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49999999999999"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49999999999999"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49999999999999"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49999999999999"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49999999999999"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49999999999999"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49999999999999"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49999999999999"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49999999999999"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49999999999999"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49999999999999"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49999999999999"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49999999999999"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49999999999999"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49999999999999"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49999999999999"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49999999999999"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49999999999999"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49999999999999"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49999999999999"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49999999999999"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49999999999999"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49999999999999"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49999999999999"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49999999999999"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49999999999999"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49999999999999"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49999999999999"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49999999999999"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49999999999999"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49999999999999"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49999999999999"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49999999999999"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49999999999999"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49999999999999"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49999999999999"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49999999999999"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49999999999999"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49999999999999"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49999999999999"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49999999999999"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49999999999999"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49999999999999"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49999999999999"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49999999999999"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49999999999999"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49999999999999"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49999999999999"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49999999999999"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49999999999999"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49999999999999"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49999999999999"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49999999999999"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49999999999999"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49999999999999"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49999999999999"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49999999999999"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49999999999999"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49999999999999"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49999999999999"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49999999999999"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49999999999999"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49999999999999"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49999999999999"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49999999999999"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49999999999999"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49999999999999"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49999999999999"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49999999999999"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49999999999999"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49999999999999"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49999999999999"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49999999999999"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49999999999999"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49999999999999"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49999999999999"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49999999999999"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49999999999999"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49999999999999"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49999999999999"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49999999999999"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49999999999999"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49999999999999"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49999999999999"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49999999999999"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49999999999999"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49999999999999"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49999999999999"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49999999999999"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49999999999999"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49999999999999"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49999999999999"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49999999999999"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49999999999999"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49999999999999"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49999999999999"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49999999999999"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49999999999999"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49999999999999"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49999999999999"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49999999999999"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49999999999999"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49999999999999"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49999999999999"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49999999999999"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49999999999999"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49999999999999"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49999999999999"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49999999999999"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49999999999999"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49999999999999"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49999999999999"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49999999999999"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49999999999999"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49999999999999"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49999999999999"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49999999999999"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49999999999999"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49999999999999"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49999999999999"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49999999999999"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49999999999999"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49999999999999"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49999999999999"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49999999999999"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49999999999999"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49999999999999"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49999999999999"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49999999999999"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49999999999999"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49999999999999"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49999999999999"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49999999999999"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49999999999999"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49999999999999"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49999999999999"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49999999999999"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49999999999999"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49999999999999"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49999999999999"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49999999999999"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49999999999999"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49999999999999"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49999999999999"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49999999999999"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49999999999999"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49999999999999"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49999999999999"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49999999999999"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49999999999999"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49999999999999"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49999999999999"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49999999999999"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49999999999999"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49999999999999"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49999999999999"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49999999999999"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49999999999999"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49999999999999"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49999999999999"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49999999999999"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49999999999999"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49999999999999"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49999999999999"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49999999999999"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49999999999999"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49999999999999"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49999999999999"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49999999999999"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49999999999999"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49999999999999"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49999999999999"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49999999999999"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49999999999999"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49999999999999"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49999999999999"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49999999999999"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49999999999999"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49999999999999"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49999999999999"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49999999999999"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49999999999999"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49999999999999"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49999999999999"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49999999999999"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49999999999999"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49999999999999"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49999999999999"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49999999999999"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49999999999999"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49999999999999"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49999999999999"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49999999999999"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49999999999999"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49999999999999"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49999999999999"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49999999999999"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49999999999999"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49999999999999"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49999999999999"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49999999999999"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49999999999999"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49999999999999"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49999999999999"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49999999999999"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49999999999999"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49999999999999"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49999999999999"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49999999999999"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49999999999999"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49999999999999"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49999999999999"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49999999999999"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49999999999999"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49999999999999"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49999999999999"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49999999999999"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49999999999999"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49999999999999"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49999999999999"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49999999999999"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49999999999999"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49999999999999"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49999999999999"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49999999999999"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49999999999999"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49999999999999"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49999999999999"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49999999999999"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49999999999999"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49999999999999"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49999999999999"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49999999999999"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49999999999999"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49999999999999"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49999999999999"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49999999999999"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49999999999999"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49999999999999"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49999999999999"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49999999999999"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49999999999999"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49999999999999"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49999999999999"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49999999999999"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49999999999999"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49999999999999"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49999999999999"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49999999999999"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49999999999999"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49999999999999"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49999999999999"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49999999999999"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49999999999999"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49999999999999"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49999999999999"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49999999999999"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49999999999999"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49999999999999"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49999999999999"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49999999999999"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49999999999999"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49999999999999"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49999999999999"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49999999999999"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49999999999999"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49999999999999"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49999999999999"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49999999999999"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49999999999999"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49999999999999"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49999999999999"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49999999999999"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49999999999999"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49999999999999"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49999999999999"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49999999999999"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49999999999999"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49999999999999"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49999999999999"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49999999999999"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49999999999999"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49999999999999"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49999999999999"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49999999999999"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49999999999999"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49999999999999"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49999999999999"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49999999999999"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49999999999999"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49999999999999"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49999999999999"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49999999999999"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49999999999999"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49999999999999"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49999999999999"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49999999999999"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49999999999999"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49999999999999"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49999999999999"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49999999999999"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49999999999999"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49999999999999"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49999999999999"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49999999999999"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49999999999999"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49999999999999"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49999999999999"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49999999999999"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49999999999999"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49999999999999"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49999999999999"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49999999999999"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49999999999999"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49999999999999"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49999999999999"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49999999999999"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49999999999999"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49999999999999"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49999999999999"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49999999999999"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49999999999999"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49999999999999"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49999999999999"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49999999999999"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49999999999999"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49999999999999"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49999999999999"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49999999999999"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49999999999999"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49999999999999"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49999999999999"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49999999999999"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49999999999999"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49999999999999"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49999999999999"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49999999999999"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49999999999999"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49999999999999"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49999999999999"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49999999999999"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49999999999999"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49999999999999"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49999999999999"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49999999999999"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49999999999999"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49999999999999"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49999999999999"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49999999999999"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49999999999999"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49999999999999"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49999999999999"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49999999999999"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49999999999999"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49999999999999"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49999999999999"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49999999999999"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49999999999999"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49999999999999"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49999999999999"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49999999999999"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49999999999999"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49999999999999"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49999999999999"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49999999999999"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49999999999999"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49999999999999"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49999999999999"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49999999999999"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49999999999999"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49999999999999"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49999999999999"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49999999999999"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49999999999999"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49999999999999"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49999999999999"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49999999999999"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49999999999999"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49999999999999"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49999999999999"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49999999999999"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49999999999999"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49999999999999"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49999999999999"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49999999999999"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49999999999999"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49999999999999"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49999999999999"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49999999999999"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49999999999999"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49999999999999"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49999999999999"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49999999999999"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49999999999999"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49999999999999"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49999999999999"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49999999999999"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49999999999999"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49999999999999"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49999999999999"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49999999999999"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49999999999999"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49999999999999"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49999999999999"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49999999999999"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49999999999999"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49999999999999"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49999999999999"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49999999999999"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49999999999999"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49999999999999"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49999999999999"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49999999999999"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49999999999999"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49999999999999"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49999999999999"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49999999999999"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49999999999999"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49999999999999"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49999999999999"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49999999999999"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49999999999999"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49999999999999"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49999999999999"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49999999999999"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49999999999999"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49999999999999"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49999999999999"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49999999999999"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49999999999999"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49999999999999"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49999999999999"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49999999999999"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49999999999999"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49999999999999"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49999999999999"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49999999999999"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49999999999999"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49999999999999"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49999999999999"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49999999999999"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49999999999999"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49999999999999"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49999999999999"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49999999999999"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49999999999999"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49999999999999"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49999999999999"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49999999999999"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49999999999999"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49999999999999"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49999999999999"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49999999999999"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49999999999999"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49999999999999"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49999999999999"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49999999999999"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49999999999999"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49999999999999"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49999999999999"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49999999999999"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49999999999999"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49999999999999"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49999999999999"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49999999999999"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49999999999999"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49999999999999"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49999999999999"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49999999999999"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49999999999999"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49999999999999"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49999999999999"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49999999999999"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49999999999999"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49999999999999"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49999999999999"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49999999999999"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49999999999999"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49999999999999"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49999999999999"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49999999999999"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49999999999999"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49999999999999"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49999999999999"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49999999999999"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49999999999999"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49999999999999"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49999999999999"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49999999999999"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49999999999999"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49999999999999"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49999999999999"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49999999999999"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49999999999999"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49999999999999"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49999999999999"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49999999999999"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49999999999999"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49999999999999"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49999999999999"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49999999999999"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49999999999999"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49999999999999"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49999999999999"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49999999999999"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49999999999999"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49999999999999"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49999999999999"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49999999999999"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49999999999999"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49999999999999"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49999999999999"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49999999999999"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49999999999999"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49999999999999"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49999999999999"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49999999999999"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49999999999999"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49999999999999"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49999999999999"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49999999999999"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49999999999999"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49999999999999"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49999999999999"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49999999999999"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49999999999999"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49999999999999"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49999999999999"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49999999999999"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49999999999999"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49999999999999"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49999999999999"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49999999999999"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49999999999999"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49999999999999"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49999999999999"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49999999999999"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49999999999999"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49999999999999"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49999999999999"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49999999999999"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49999999999999"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49999999999999"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49999999999999"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49999999999999"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49999999999999"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49999999999999"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49999999999999"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49999999999999"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49999999999999"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49999999999999"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49999999999999"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49999999999999"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49999999999999"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49999999999999"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49999999999999"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49999999999999"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49999999999999"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49999999999999"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49999999999999"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49999999999999"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49999999999999"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49999999999999"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49999999999999"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49999999999999"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49999999999999"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49999999999999"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49999999999999"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49999999999999"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49999999999999"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49999999999999"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49999999999999"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49999999999999"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49999999999999"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49999999999999"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49999999999999"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49999999999999"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49999999999999"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49999999999999"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49999999999999"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49999999999999"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49999999999999"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49999999999999"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49999999999999"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49999999999999"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49999999999999"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49999999999999"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49999999999999"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49999999999999"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49999999999999"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49999999999999"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49999999999999"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49999999999999"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49999999999999"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49999999999999"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49999999999999"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49999999999999"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49999999999999"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49999999999999"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49999999999999"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49999999999999"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49999999999999"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49999999999999"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49999999999999"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49999999999999"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49999999999999"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49999999999999"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49999999999999"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49999999999999"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49999999999999"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49999999999999"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49999999999999"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49999999999999"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49999999999999"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49999999999999"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49999999999999"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49999999999999"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49999999999999"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49999999999999"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49999999999999"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49999999999999"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49999999999999"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49999999999999"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49999999999999"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49999999999999"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49999999999999"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49999999999999"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49999999999999"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49999999999999"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49999999999999"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49999999999999"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49999999999999"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49999999999999"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49999999999999"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49999999999999"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49999999999999"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49999999999999"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49999999999999"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49999999999999"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49999999999999"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49999999999999"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49999999999999"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49999999999999"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49999999999999"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49999999999999"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49999999999999"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49999999999999"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49999999999999"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49999999999999"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49999999999999"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49999999999999"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49999999999999"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49999999999999"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49999999999999"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49999999999999"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49999999999999"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49999999999999"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49999999999999"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49999999999999"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49999999999999"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49999999999999"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49999999999999"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49999999999999"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49999999999999"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49999999999999"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49999999999999"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49999999999999"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49999999999999"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49999999999999"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49999999999999"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49999999999999"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49999999999999"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49999999999999"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49999999999999"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49999999999999"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49999999999999"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49999999999999"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49999999999999"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49999999999999"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49999999999999"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49999999999999"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49999999999999"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49999999999999"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49999999999999"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49999999999999"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49999999999999"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49999999999999"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49999999999999"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49999999999999"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49999999999999"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49999999999999"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49999999999999"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49999999999999"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49999999999999"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49999999999999"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49999999999999"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49999999999999"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49999999999999"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49999999999999"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49999999999999"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49999999999999"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49999999999999"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49999999999999"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49999999999999"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49999999999999"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49999999999999"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49999999999999"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49999999999999"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49999999999999"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49999999999999"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49999999999999"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49999999999999"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49999999999999"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49999999999999"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49999999999999"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49999999999999"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49999999999999"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49999999999999"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49999999999999"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49999999999999"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49999999999999"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49999999999999"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49999999999999"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49999999999999"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49999999999999"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49999999999999"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49999999999999"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49999999999999"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49999999999999"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49999999999999"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49999999999999"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49999999999999"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49999999999999"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49999999999999"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49999999999999"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49999999999999"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49999999999999"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49999999999999"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49999999999999"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49999999999999"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49999999999999"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49999999999999"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49999999999999"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49999999999999"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49999999999999"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49999999999999"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49999999999999"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49999999999999"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49999999999999"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49999999999999"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49999999999999"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49999999999999"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49999999999999"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49999999999999"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49999999999999"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49999999999999"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49999999999999"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49999999999999"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49999999999999"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49999999999999"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49999999999999"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49999999999999"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49999999999999"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49999999999999"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49999999999999"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49999999999999"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49999999999999"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49999999999999"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49999999999999"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49999999999999"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49999999999999"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49999999999999"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49999999999999"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49999999999999"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49999999999999"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49999999999999"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49999999999999"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49999999999999"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49999999999999"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49999999999999"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49999999999999"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49999999999999"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49999999999999"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49999999999999"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49999999999999"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49999999999999"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49999999999999"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49999999999999"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49999999999999"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49999999999999"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49999999999999"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49999999999999"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49999999999999"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49999999999999"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49999999999999"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49999999999999"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49999999999999"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49999999999999"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49999999999999"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49999999999999"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49999999999999"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49999999999999"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49999999999999"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49999999999999"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49999999999999"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49999999999999"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49999999999999"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49999999999999"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49999999999999"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49999999999999"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49999999999999"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49999999999999"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49999999999999"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49999999999999"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49999999999999"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49999999999999"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49999999999999"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49999999999999"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49999999999999"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49999999999999"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49999999999999"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49999999999999"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49999999999999"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49999999999999"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49999999999999"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49999999999999"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49999999999999"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49999999999999"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49999999999999"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49999999999999"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49999999999999"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49999999999999"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49999999999999"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49999999999999"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49999999999999"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49999999999999"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49999999999999"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49999999999999"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49999999999999"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49999999999999"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49999999999999"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49999999999999"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49999999999999"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49999999999999"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49999999999999"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49999999999999"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49999999999999"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49999999999999"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49999999999999"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49999999999999"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49999999999999"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49999999999999"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49999999999999"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49999999999999"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49999999999999"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49999999999999"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49999999999999"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49999999999999"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49999999999999"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49999999999999"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49999999999999"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49999999999999"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49999999999999"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49999999999999"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49999999999999"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49999999999999"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49999999999999"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49999999999999"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49999999999999"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49999999999999"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49999999999999"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49999999999999"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49999999999999"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49999999999999"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49999999999999"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49999999999999"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49999999999999"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49999999999999"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49999999999999"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49999999999999"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49999999999999"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49999999999999"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49999999999999"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49999999999999"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49999999999999"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49999999999999"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49999999999999"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49999999999999"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49999999999999"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49999999999999"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49999999999999"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49999999999999"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49999999999999"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49999999999999"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49999999999999"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49999999999999"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49999999999999"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49999999999999"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49999999999999"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49999999999999"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49999999999999"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49999999999999"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49999999999999"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49999999999999"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49999999999999"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49999999999999"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49999999999999"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49999999999999"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49999999999999"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49999999999999"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49999999999999"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49999999999999"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49999999999999"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49999999999999"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49999999999999"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49999999999999"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49999999999999"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49999999999999"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49999999999999"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49999999999999"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49999999999999"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49999999999999"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49999999999999"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49999999999999"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49999999999999"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49999999999999"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49999999999999"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49999999999999"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49999999999999"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49999999999999"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49999999999999"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49999999999999"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49999999999999"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49999999999999"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49999999999999"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49999999999999"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49999999999999"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49999999999999"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49999999999999"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49999999999999"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49999999999999"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49999999999999"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49999999999999"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49999999999999"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49999999999999"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gw9r3MP6AffloC0C9r56uIQUmSmGFFzCk/Euu6bTQls02fbPsIf4uP/FQDIO9FsGv6HtiIbQxyhlLpYC0c3fqQ==" saltValue="wp791TgKg/VNGAeosj7biQ=="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10.81640625" defaultRowHeight="13.5"/>
  <cols>
    <col min="1" max="1" width="3.81640625" style="118" customWidth="1"/>
    <col min="2" max="2" width="48.7265625" style="119" customWidth="1"/>
    <col min="3" max="5" width="48.7265625" style="118" customWidth="1"/>
    <col min="6" max="6" width="71.81640625" style="118" customWidth="1"/>
    <col min="7" max="7" width="2" style="118" customWidth="1"/>
    <col min="8" max="8" width="11" style="2" customWidth="1"/>
    <col min="9" max="16384" width="10.81640625" style="113"/>
  </cols>
  <sheetData>
    <row r="1" spans="1:8" ht="35.15" customHeight="1" thickTop="1">
      <c r="A1" s="366" t="str">
        <f ca="1">OFFSET(L!$C$1,MATCH("Product List"&amp;ADDRESS(ROW(),COLUMN(),4),L!$A:$A,0)-1,SL,,)</f>
        <v>Completion required only if reporting level "Product (or List of Products)" selected on the 'Declaration' worksheet.</v>
      </c>
      <c r="B1" s="367"/>
      <c r="C1" s="367"/>
      <c r="D1" s="367"/>
      <c r="E1" s="367"/>
      <c r="F1" s="367"/>
      <c r="G1" s="104"/>
    </row>
    <row r="2" spans="1:8">
      <c r="A2" s="105"/>
      <c r="B2" s="69"/>
      <c r="C2" s="69"/>
      <c r="D2" s="69"/>
      <c r="E2" s="69"/>
      <c r="F2" s="2"/>
      <c r="G2" s="106"/>
    </row>
    <row r="3" spans="1:8">
      <c r="A3" s="105"/>
      <c r="B3" s="69"/>
      <c r="C3" s="69"/>
      <c r="D3" s="69"/>
      <c r="E3" s="69"/>
      <c r="F3" s="69"/>
      <c r="G3" s="106"/>
    </row>
    <row r="4" spans="1:8" ht="15.75" customHeight="1">
      <c r="A4" s="105"/>
      <c r="B4" s="368" t="s">
        <v>692</v>
      </c>
      <c r="C4" s="368"/>
      <c r="D4" s="368"/>
      <c r="E4" s="368"/>
      <c r="F4" s="368"/>
      <c r="G4" s="106"/>
    </row>
    <row r="5" spans="1:8" ht="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
      <c r="A6" s="110"/>
      <c r="B6" s="103"/>
      <c r="C6" s="111"/>
      <c r="D6" s="244"/>
      <c r="E6" s="244"/>
      <c r="F6" s="111"/>
      <c r="G6" s="114"/>
      <c r="H6" s="192"/>
    </row>
    <row r="7" spans="1:8" s="115" customFormat="1" ht="15">
      <c r="A7" s="112"/>
      <c r="B7" s="103"/>
      <c r="C7" s="111"/>
      <c r="D7" s="244"/>
      <c r="E7" s="244"/>
      <c r="F7" s="111"/>
      <c r="G7" s="114"/>
      <c r="H7" s="192"/>
    </row>
    <row r="8" spans="1:8" s="115" customFormat="1" ht="15">
      <c r="A8" s="112"/>
      <c r="B8" s="103"/>
      <c r="C8" s="111"/>
      <c r="D8" s="244"/>
      <c r="E8" s="244"/>
      <c r="F8" s="111"/>
      <c r="G8" s="114"/>
      <c r="H8" s="192"/>
    </row>
    <row r="9" spans="1:8" s="115" customFormat="1" ht="15">
      <c r="A9" s="112"/>
      <c r="B9" s="103"/>
      <c r="C9" s="111"/>
      <c r="D9" s="244"/>
      <c r="E9" s="244"/>
      <c r="F9" s="111"/>
      <c r="G9" s="114"/>
      <c r="H9" s="192"/>
    </row>
    <row r="10" spans="1:8" s="115" customFormat="1" ht="15">
      <c r="A10" s="112"/>
      <c r="B10" s="103"/>
      <c r="C10" s="111"/>
      <c r="D10" s="244"/>
      <c r="E10" s="244"/>
      <c r="F10" s="111"/>
      <c r="G10" s="114"/>
      <c r="H10" s="192"/>
    </row>
    <row r="11" spans="1:8" s="115" customFormat="1" ht="15">
      <c r="A11" s="112"/>
      <c r="B11" s="103"/>
      <c r="C11" s="111"/>
      <c r="D11" s="244"/>
      <c r="E11" s="244"/>
      <c r="F11" s="111"/>
      <c r="G11" s="114"/>
      <c r="H11" s="192"/>
    </row>
    <row r="12" spans="1:8" s="115" customFormat="1" ht="15">
      <c r="A12" s="112"/>
      <c r="B12" s="103"/>
      <c r="C12" s="111"/>
      <c r="D12" s="244"/>
      <c r="E12" s="244"/>
      <c r="F12" s="111"/>
      <c r="G12" s="114"/>
      <c r="H12" s="192"/>
    </row>
    <row r="13" spans="1:8" s="115" customFormat="1" ht="15">
      <c r="A13" s="112"/>
      <c r="B13" s="103"/>
      <c r="C13" s="111"/>
      <c r="D13" s="244"/>
      <c r="E13" s="244"/>
      <c r="F13" s="111"/>
      <c r="G13" s="114"/>
      <c r="H13" s="192"/>
    </row>
    <row r="14" spans="1:8" s="115" customFormat="1" ht="15">
      <c r="A14" s="112"/>
      <c r="B14" s="103"/>
      <c r="C14" s="111"/>
      <c r="D14" s="244"/>
      <c r="E14" s="244"/>
      <c r="F14" s="111"/>
      <c r="G14" s="114"/>
      <c r="H14" s="192"/>
    </row>
    <row r="15" spans="1:8" s="115" customFormat="1" ht="15">
      <c r="A15" s="112"/>
      <c r="B15" s="103"/>
      <c r="C15" s="111"/>
      <c r="D15" s="244"/>
      <c r="E15" s="244"/>
      <c r="F15" s="111"/>
      <c r="G15" s="114"/>
      <c r="H15" s="192"/>
    </row>
    <row r="16" spans="1:8" s="115" customFormat="1" ht="15">
      <c r="A16" s="112"/>
      <c r="B16" s="103"/>
      <c r="C16" s="111"/>
      <c r="D16" s="244"/>
      <c r="E16" s="244"/>
      <c r="F16" s="111"/>
      <c r="G16" s="114"/>
      <c r="H16" s="192"/>
    </row>
    <row r="17" spans="1:8" s="115" customFormat="1" ht="15">
      <c r="A17" s="112"/>
      <c r="B17" s="103"/>
      <c r="C17" s="111"/>
      <c r="D17" s="244"/>
      <c r="E17" s="244"/>
      <c r="F17" s="111"/>
      <c r="G17" s="114"/>
      <c r="H17" s="192"/>
    </row>
    <row r="18" spans="1:8" s="115" customFormat="1" ht="15">
      <c r="A18" s="112"/>
      <c r="B18" s="103"/>
      <c r="C18" s="111"/>
      <c r="D18" s="244"/>
      <c r="E18" s="244"/>
      <c r="F18" s="111"/>
      <c r="G18" s="114"/>
      <c r="H18" s="192"/>
    </row>
    <row r="19" spans="1:8" s="115" customFormat="1" ht="15">
      <c r="A19" s="112"/>
      <c r="B19" s="103"/>
      <c r="C19" s="111"/>
      <c r="D19" s="244"/>
      <c r="E19" s="244"/>
      <c r="F19" s="111"/>
      <c r="G19" s="114"/>
      <c r="H19" s="192"/>
    </row>
    <row r="20" spans="1:8" s="115" customFormat="1" ht="15">
      <c r="A20" s="112"/>
      <c r="B20" s="103"/>
      <c r="C20" s="111"/>
      <c r="D20" s="244"/>
      <c r="E20" s="244"/>
      <c r="F20" s="111"/>
      <c r="G20" s="114"/>
      <c r="H20" s="192"/>
    </row>
    <row r="21" spans="1:8" s="115" customFormat="1" ht="15">
      <c r="A21" s="112"/>
      <c r="B21" s="103"/>
      <c r="C21" s="111"/>
      <c r="D21" s="244"/>
      <c r="E21" s="244"/>
      <c r="F21" s="111"/>
      <c r="G21" s="114"/>
      <c r="H21" s="192"/>
    </row>
    <row r="22" spans="1:8" s="115" customFormat="1" ht="15">
      <c r="A22" s="112"/>
      <c r="B22" s="103"/>
      <c r="C22" s="111"/>
      <c r="D22" s="244"/>
      <c r="E22" s="244"/>
      <c r="F22" s="111"/>
      <c r="G22" s="114"/>
      <c r="H22" s="192"/>
    </row>
    <row r="23" spans="1:8" s="115" customFormat="1" ht="15">
      <c r="A23" s="112"/>
      <c r="B23" s="103"/>
      <c r="C23" s="111"/>
      <c r="D23" s="244"/>
      <c r="E23" s="244"/>
      <c r="F23" s="111"/>
      <c r="G23" s="114"/>
      <c r="H23" s="192"/>
    </row>
    <row r="24" spans="1:8" s="115" customFormat="1" ht="15">
      <c r="A24" s="112"/>
      <c r="B24" s="103"/>
      <c r="C24" s="111"/>
      <c r="D24" s="244"/>
      <c r="E24" s="244"/>
      <c r="F24" s="111"/>
      <c r="G24" s="114"/>
      <c r="H24" s="192"/>
    </row>
    <row r="25" spans="1:8" s="115" customFormat="1" ht="15">
      <c r="A25" s="112"/>
      <c r="B25" s="103"/>
      <c r="C25" s="111"/>
      <c r="D25" s="244"/>
      <c r="E25" s="244"/>
      <c r="F25" s="111"/>
      <c r="G25" s="114"/>
      <c r="H25" s="192"/>
    </row>
    <row r="26" spans="1:8" s="115" customFormat="1" ht="15">
      <c r="A26" s="112"/>
      <c r="B26" s="103"/>
      <c r="C26" s="111"/>
      <c r="D26" s="244"/>
      <c r="E26" s="244"/>
      <c r="F26" s="111"/>
      <c r="G26" s="114"/>
      <c r="H26" s="192"/>
    </row>
    <row r="27" spans="1:8" s="115" customFormat="1" ht="15">
      <c r="A27" s="112"/>
      <c r="B27" s="103"/>
      <c r="C27" s="111"/>
      <c r="D27" s="244"/>
      <c r="E27" s="244"/>
      <c r="F27" s="111"/>
      <c r="G27" s="114"/>
      <c r="H27" s="192"/>
    </row>
    <row r="28" spans="1:8" s="115" customFormat="1" ht="15">
      <c r="A28" s="112"/>
      <c r="B28" s="103"/>
      <c r="C28" s="111"/>
      <c r="D28" s="244"/>
      <c r="E28" s="244"/>
      <c r="F28" s="111"/>
      <c r="G28" s="114"/>
      <c r="H28" s="192"/>
    </row>
    <row r="29" spans="1:8" s="115" customFormat="1" ht="15">
      <c r="A29" s="112"/>
      <c r="B29" s="103"/>
      <c r="C29" s="111"/>
      <c r="D29" s="244"/>
      <c r="E29" s="244"/>
      <c r="F29" s="111"/>
      <c r="G29" s="114"/>
      <c r="H29" s="192"/>
    </row>
    <row r="30" spans="1:8" s="115" customFormat="1" ht="15">
      <c r="A30" s="112"/>
      <c r="B30" s="103"/>
      <c r="C30" s="111"/>
      <c r="D30" s="244"/>
      <c r="E30" s="244"/>
      <c r="F30" s="111"/>
      <c r="G30" s="114"/>
      <c r="H30" s="192"/>
    </row>
    <row r="31" spans="1:8" s="115" customFormat="1" ht="15">
      <c r="A31" s="112"/>
      <c r="B31" s="103"/>
      <c r="C31" s="111"/>
      <c r="D31" s="244"/>
      <c r="E31" s="244"/>
      <c r="F31" s="111"/>
      <c r="G31" s="114"/>
      <c r="H31" s="192"/>
    </row>
    <row r="32" spans="1:8" s="115" customFormat="1" ht="15">
      <c r="A32" s="112"/>
      <c r="B32" s="103"/>
      <c r="C32" s="111"/>
      <c r="D32" s="244"/>
      <c r="E32" s="244"/>
      <c r="F32" s="111"/>
      <c r="G32" s="114"/>
      <c r="H32" s="192"/>
    </row>
    <row r="33" spans="1:8" s="115" customFormat="1" ht="15">
      <c r="A33" s="112"/>
      <c r="B33" s="103"/>
      <c r="C33" s="111"/>
      <c r="D33" s="244"/>
      <c r="E33" s="244"/>
      <c r="F33" s="111"/>
      <c r="G33" s="114"/>
      <c r="H33" s="192"/>
    </row>
    <row r="34" spans="1:8" s="115" customFormat="1" ht="15">
      <c r="A34" s="112"/>
      <c r="B34" s="103"/>
      <c r="C34" s="111"/>
      <c r="D34" s="244"/>
      <c r="E34" s="244"/>
      <c r="F34" s="111"/>
      <c r="G34" s="114"/>
      <c r="H34" s="192"/>
    </row>
    <row r="35" spans="1:8" s="115" customFormat="1" ht="15">
      <c r="A35" s="112"/>
      <c r="B35" s="103"/>
      <c r="C35" s="111"/>
      <c r="D35" s="244"/>
      <c r="E35" s="244"/>
      <c r="F35" s="111"/>
      <c r="G35" s="114"/>
      <c r="H35" s="192"/>
    </row>
    <row r="36" spans="1:8" s="115" customFormat="1" ht="15">
      <c r="A36" s="112"/>
      <c r="B36" s="103"/>
      <c r="C36" s="111"/>
      <c r="D36" s="244"/>
      <c r="E36" s="244"/>
      <c r="F36" s="111"/>
      <c r="G36" s="114"/>
      <c r="H36" s="192"/>
    </row>
    <row r="37" spans="1:8" s="115" customFormat="1" ht="15">
      <c r="A37" s="112"/>
      <c r="B37" s="103"/>
      <c r="C37" s="111"/>
      <c r="D37" s="244"/>
      <c r="E37" s="244"/>
      <c r="F37" s="111"/>
      <c r="G37" s="114"/>
      <c r="H37" s="192"/>
    </row>
    <row r="38" spans="1:8" s="115" customFormat="1" ht="15">
      <c r="A38" s="112"/>
      <c r="B38" s="103"/>
      <c r="C38" s="111"/>
      <c r="D38" s="244"/>
      <c r="E38" s="244"/>
      <c r="F38" s="111"/>
      <c r="G38" s="114"/>
      <c r="H38" s="192"/>
    </row>
    <row r="39" spans="1:8" s="115" customFormat="1" ht="15">
      <c r="A39" s="112"/>
      <c r="B39" s="103"/>
      <c r="C39" s="111"/>
      <c r="D39" s="244"/>
      <c r="E39" s="244"/>
      <c r="F39" s="111"/>
      <c r="G39" s="114"/>
      <c r="H39" s="192"/>
    </row>
    <row r="40" spans="1:8" s="115" customFormat="1" ht="15">
      <c r="A40" s="112"/>
      <c r="B40" s="103"/>
      <c r="C40" s="111"/>
      <c r="D40" s="244"/>
      <c r="E40" s="244"/>
      <c r="F40" s="111"/>
      <c r="G40" s="114"/>
      <c r="H40" s="192"/>
    </row>
    <row r="41" spans="1:8" s="115" customFormat="1" ht="15">
      <c r="A41" s="112"/>
      <c r="B41" s="103"/>
      <c r="C41" s="111"/>
      <c r="D41" s="244"/>
      <c r="E41" s="244"/>
      <c r="F41" s="111"/>
      <c r="G41" s="114"/>
      <c r="H41" s="192"/>
    </row>
    <row r="42" spans="1:8" s="115" customFormat="1" ht="15">
      <c r="A42" s="112"/>
      <c r="B42" s="103"/>
      <c r="C42" s="111"/>
      <c r="D42" s="244"/>
      <c r="E42" s="244"/>
      <c r="F42" s="111"/>
      <c r="G42" s="114"/>
      <c r="H42" s="192"/>
    </row>
    <row r="43" spans="1:8" s="115" customFormat="1" ht="15">
      <c r="A43" s="112"/>
      <c r="B43" s="103"/>
      <c r="C43" s="111"/>
      <c r="D43" s="244"/>
      <c r="E43" s="244"/>
      <c r="F43" s="111"/>
      <c r="G43" s="114"/>
      <c r="H43" s="192"/>
    </row>
    <row r="44" spans="1:8" s="115" customFormat="1" ht="15">
      <c r="A44" s="112"/>
      <c r="B44" s="103"/>
      <c r="C44" s="111"/>
      <c r="D44" s="244"/>
      <c r="E44" s="244"/>
      <c r="F44" s="111"/>
      <c r="G44" s="114"/>
      <c r="H44" s="192"/>
    </row>
    <row r="45" spans="1:8" s="115" customFormat="1" ht="15">
      <c r="A45" s="112"/>
      <c r="B45" s="103"/>
      <c r="C45" s="111"/>
      <c r="D45" s="244"/>
      <c r="E45" s="244"/>
      <c r="F45" s="111"/>
      <c r="G45" s="114"/>
      <c r="H45" s="192"/>
    </row>
    <row r="46" spans="1:8" s="115" customFormat="1" ht="15">
      <c r="A46" s="112"/>
      <c r="B46" s="103"/>
      <c r="C46" s="111"/>
      <c r="D46" s="244"/>
      <c r="E46" s="244"/>
      <c r="F46" s="111"/>
      <c r="G46" s="114"/>
      <c r="H46" s="192"/>
    </row>
    <row r="47" spans="1:8" s="115" customFormat="1" ht="15">
      <c r="A47" s="112"/>
      <c r="B47" s="103"/>
      <c r="C47" s="111"/>
      <c r="D47" s="244"/>
      <c r="E47" s="244"/>
      <c r="F47" s="111"/>
      <c r="G47" s="114"/>
      <c r="H47" s="192"/>
    </row>
    <row r="48" spans="1:8" s="115" customFormat="1" ht="15">
      <c r="A48" s="112"/>
      <c r="B48" s="103"/>
      <c r="C48" s="111"/>
      <c r="D48" s="244"/>
      <c r="E48" s="244"/>
      <c r="F48" s="111"/>
      <c r="G48" s="114"/>
      <c r="H48" s="192"/>
    </row>
    <row r="49" spans="1:8" s="115" customFormat="1" ht="15">
      <c r="A49" s="112"/>
      <c r="B49" s="103"/>
      <c r="C49" s="111"/>
      <c r="D49" s="244"/>
      <c r="E49" s="244"/>
      <c r="F49" s="111"/>
      <c r="G49" s="114"/>
      <c r="H49" s="192"/>
    </row>
    <row r="50" spans="1:8" s="115" customFormat="1" ht="15">
      <c r="A50" s="112"/>
      <c r="B50" s="103"/>
      <c r="C50" s="111"/>
      <c r="D50" s="244"/>
      <c r="E50" s="244"/>
      <c r="F50" s="111"/>
      <c r="G50" s="114"/>
      <c r="H50" s="192"/>
    </row>
    <row r="51" spans="1:8" s="115" customFormat="1" ht="15">
      <c r="A51" s="112"/>
      <c r="B51" s="103"/>
      <c r="C51" s="111"/>
      <c r="D51" s="244"/>
      <c r="E51" s="244"/>
      <c r="F51" s="111"/>
      <c r="G51" s="114"/>
      <c r="H51" s="192"/>
    </row>
    <row r="52" spans="1:8" s="115" customFormat="1" ht="15">
      <c r="A52" s="112"/>
      <c r="B52" s="103"/>
      <c r="C52" s="111"/>
      <c r="D52" s="244"/>
      <c r="E52" s="244"/>
      <c r="F52" s="111"/>
      <c r="G52" s="114"/>
      <c r="H52" s="192"/>
    </row>
    <row r="53" spans="1:8" s="115" customFormat="1" ht="15">
      <c r="A53" s="112"/>
      <c r="B53" s="103"/>
      <c r="C53" s="111"/>
      <c r="D53" s="244"/>
      <c r="E53" s="244"/>
      <c r="F53" s="111"/>
      <c r="G53" s="114"/>
      <c r="H53" s="192"/>
    </row>
    <row r="54" spans="1:8" s="115" customFormat="1" ht="15">
      <c r="A54" s="112"/>
      <c r="B54" s="103"/>
      <c r="C54" s="111"/>
      <c r="D54" s="244"/>
      <c r="E54" s="244"/>
      <c r="F54" s="111"/>
      <c r="G54" s="114"/>
      <c r="H54" s="192"/>
    </row>
    <row r="55" spans="1:8" s="115" customFormat="1" ht="15">
      <c r="A55" s="112"/>
      <c r="B55" s="103"/>
      <c r="C55" s="111"/>
      <c r="D55" s="244"/>
      <c r="E55" s="244"/>
      <c r="F55" s="111"/>
      <c r="G55" s="114"/>
      <c r="H55" s="192"/>
    </row>
    <row r="56" spans="1:8" s="115" customFormat="1" ht="15">
      <c r="A56" s="112"/>
      <c r="B56" s="103"/>
      <c r="C56" s="111"/>
      <c r="D56" s="244"/>
      <c r="E56" s="244"/>
      <c r="F56" s="111"/>
      <c r="G56" s="114"/>
      <c r="H56" s="192"/>
    </row>
    <row r="57" spans="1:8" s="115" customFormat="1" ht="15">
      <c r="A57" s="112"/>
      <c r="B57" s="103"/>
      <c r="C57" s="111"/>
      <c r="D57" s="244"/>
      <c r="E57" s="244"/>
      <c r="F57" s="111"/>
      <c r="G57" s="114"/>
      <c r="H57" s="192"/>
    </row>
    <row r="58" spans="1:8" s="115" customFormat="1" ht="15">
      <c r="A58" s="112"/>
      <c r="B58" s="103"/>
      <c r="C58" s="111"/>
      <c r="D58" s="244"/>
      <c r="E58" s="244"/>
      <c r="F58" s="111"/>
      <c r="G58" s="114"/>
      <c r="H58" s="192"/>
    </row>
    <row r="59" spans="1:8" s="115" customFormat="1" ht="15">
      <c r="A59" s="112"/>
      <c r="B59" s="103"/>
      <c r="C59" s="111"/>
      <c r="D59" s="244"/>
      <c r="E59" s="244"/>
      <c r="F59" s="111"/>
      <c r="G59" s="114"/>
      <c r="H59" s="192"/>
    </row>
    <row r="60" spans="1:8" s="115" customFormat="1" ht="15">
      <c r="A60" s="112"/>
      <c r="B60" s="103"/>
      <c r="C60" s="111"/>
      <c r="D60" s="244"/>
      <c r="E60" s="244"/>
      <c r="F60" s="111"/>
      <c r="G60" s="114"/>
      <c r="H60" s="192"/>
    </row>
    <row r="61" spans="1:8" s="115" customFormat="1" ht="15">
      <c r="A61" s="112"/>
      <c r="B61" s="103"/>
      <c r="C61" s="111"/>
      <c r="D61" s="244"/>
      <c r="E61" s="244"/>
      <c r="F61" s="111"/>
      <c r="G61" s="114"/>
      <c r="H61" s="192"/>
    </row>
    <row r="62" spans="1:8" s="115" customFormat="1" ht="15">
      <c r="A62" s="112"/>
      <c r="B62" s="103"/>
      <c r="C62" s="111"/>
      <c r="D62" s="244"/>
      <c r="E62" s="244"/>
      <c r="F62" s="111"/>
      <c r="G62" s="114"/>
      <c r="H62" s="192"/>
    </row>
    <row r="63" spans="1:8" s="115" customFormat="1" ht="15">
      <c r="A63" s="112"/>
      <c r="B63" s="103"/>
      <c r="C63" s="111"/>
      <c r="D63" s="244"/>
      <c r="E63" s="244"/>
      <c r="F63" s="111"/>
      <c r="G63" s="114"/>
      <c r="H63" s="192"/>
    </row>
    <row r="64" spans="1:8" s="115" customFormat="1" ht="15">
      <c r="A64" s="112"/>
      <c r="B64" s="103"/>
      <c r="C64" s="111"/>
      <c r="D64" s="244"/>
      <c r="E64" s="244"/>
      <c r="F64" s="111"/>
      <c r="G64" s="114"/>
      <c r="H64" s="192"/>
    </row>
    <row r="65" spans="1:8" s="115" customFormat="1" ht="15">
      <c r="A65" s="112"/>
      <c r="B65" s="103"/>
      <c r="C65" s="111"/>
      <c r="D65" s="244"/>
      <c r="E65" s="244"/>
      <c r="F65" s="111"/>
      <c r="G65" s="114"/>
      <c r="H65" s="192"/>
    </row>
    <row r="66" spans="1:8" s="115" customFormat="1" ht="15">
      <c r="A66" s="112"/>
      <c r="B66" s="103"/>
      <c r="C66" s="111"/>
      <c r="D66" s="244"/>
      <c r="E66" s="244"/>
      <c r="F66" s="111"/>
      <c r="G66" s="114"/>
      <c r="H66" s="192"/>
    </row>
    <row r="67" spans="1:8" s="115" customFormat="1" ht="15">
      <c r="A67" s="112"/>
      <c r="B67" s="103"/>
      <c r="C67" s="111"/>
      <c r="D67" s="244"/>
      <c r="E67" s="244"/>
      <c r="F67" s="111"/>
      <c r="G67" s="114"/>
      <c r="H67" s="192"/>
    </row>
    <row r="68" spans="1:8" s="115" customFormat="1" ht="15">
      <c r="A68" s="112"/>
      <c r="B68" s="103"/>
      <c r="C68" s="111"/>
      <c r="D68" s="244"/>
      <c r="E68" s="244"/>
      <c r="F68" s="111"/>
      <c r="G68" s="114"/>
      <c r="H68" s="192"/>
    </row>
    <row r="69" spans="1:8" s="115" customFormat="1" ht="15">
      <c r="A69" s="112"/>
      <c r="B69" s="103"/>
      <c r="C69" s="111"/>
      <c r="D69" s="244"/>
      <c r="E69" s="244"/>
      <c r="F69" s="111"/>
      <c r="G69" s="114"/>
      <c r="H69" s="192"/>
    </row>
    <row r="70" spans="1:8" s="115" customFormat="1" ht="15">
      <c r="A70" s="112"/>
      <c r="B70" s="103"/>
      <c r="C70" s="111"/>
      <c r="D70" s="244"/>
      <c r="E70" s="244"/>
      <c r="F70" s="111"/>
      <c r="G70" s="114"/>
      <c r="H70" s="192"/>
    </row>
    <row r="71" spans="1:8" s="115" customFormat="1" ht="15">
      <c r="A71" s="112"/>
      <c r="B71" s="103"/>
      <c r="C71" s="111"/>
      <c r="D71" s="244"/>
      <c r="E71" s="244"/>
      <c r="F71" s="111"/>
      <c r="G71" s="114"/>
      <c r="H71" s="192"/>
    </row>
    <row r="72" spans="1:8" s="115" customFormat="1" ht="15">
      <c r="A72" s="112"/>
      <c r="B72" s="103"/>
      <c r="C72" s="111"/>
      <c r="D72" s="244"/>
      <c r="E72" s="244"/>
      <c r="F72" s="111"/>
      <c r="G72" s="114"/>
      <c r="H72" s="192"/>
    </row>
    <row r="73" spans="1:8" s="115" customFormat="1" ht="15">
      <c r="A73" s="112"/>
      <c r="B73" s="103"/>
      <c r="C73" s="111"/>
      <c r="D73" s="244"/>
      <c r="E73" s="244"/>
      <c r="F73" s="111"/>
      <c r="G73" s="114"/>
      <c r="H73" s="192"/>
    </row>
    <row r="74" spans="1:8" s="115" customFormat="1" ht="15">
      <c r="A74" s="112"/>
      <c r="B74" s="103"/>
      <c r="C74" s="111"/>
      <c r="D74" s="244"/>
      <c r="E74" s="244"/>
      <c r="F74" s="111"/>
      <c r="G74" s="114"/>
      <c r="H74" s="192"/>
    </row>
    <row r="75" spans="1:8" s="115" customFormat="1" ht="15">
      <c r="A75" s="112"/>
      <c r="B75" s="103"/>
      <c r="C75" s="111"/>
      <c r="D75" s="244"/>
      <c r="E75" s="244"/>
      <c r="F75" s="111"/>
      <c r="G75" s="114"/>
      <c r="H75" s="192"/>
    </row>
    <row r="76" spans="1:8" s="115" customFormat="1" ht="15">
      <c r="A76" s="112"/>
      <c r="B76" s="103"/>
      <c r="C76" s="111"/>
      <c r="D76" s="244"/>
      <c r="E76" s="244"/>
      <c r="F76" s="111"/>
      <c r="G76" s="114"/>
      <c r="H76" s="192"/>
    </row>
    <row r="77" spans="1:8" s="115" customFormat="1" ht="15">
      <c r="A77" s="112"/>
      <c r="B77" s="103"/>
      <c r="C77" s="111"/>
      <c r="D77" s="244"/>
      <c r="E77" s="244"/>
      <c r="F77" s="111"/>
      <c r="G77" s="114"/>
      <c r="H77" s="192"/>
    </row>
    <row r="78" spans="1:8" s="115" customFormat="1" ht="15">
      <c r="A78" s="112"/>
      <c r="B78" s="103"/>
      <c r="C78" s="111"/>
      <c r="D78" s="244"/>
      <c r="E78" s="244"/>
      <c r="F78" s="111"/>
      <c r="G78" s="114"/>
      <c r="H78" s="192"/>
    </row>
    <row r="79" spans="1:8" s="115" customFormat="1" ht="15">
      <c r="A79" s="112"/>
      <c r="B79" s="103"/>
      <c r="C79" s="111"/>
      <c r="D79" s="244"/>
      <c r="E79" s="244"/>
      <c r="F79" s="111"/>
      <c r="G79" s="114"/>
      <c r="H79" s="192"/>
    </row>
    <row r="80" spans="1:8" s="115" customFormat="1" ht="15">
      <c r="A80" s="112"/>
      <c r="B80" s="103"/>
      <c r="C80" s="111"/>
      <c r="D80" s="244"/>
      <c r="E80" s="244"/>
      <c r="F80" s="111"/>
      <c r="G80" s="114"/>
      <c r="H80" s="192"/>
    </row>
    <row r="81" spans="1:8" s="115" customFormat="1" ht="15">
      <c r="A81" s="112"/>
      <c r="B81" s="103"/>
      <c r="C81" s="111"/>
      <c r="D81" s="244"/>
      <c r="E81" s="244"/>
      <c r="F81" s="111"/>
      <c r="G81" s="114"/>
      <c r="H81" s="192"/>
    </row>
    <row r="82" spans="1:8" s="115" customFormat="1" ht="15">
      <c r="A82" s="112"/>
      <c r="B82" s="103"/>
      <c r="C82" s="111"/>
      <c r="D82" s="244"/>
      <c r="E82" s="244"/>
      <c r="F82" s="111"/>
      <c r="G82" s="114"/>
      <c r="H82" s="192"/>
    </row>
    <row r="83" spans="1:8" s="115" customFormat="1" ht="15">
      <c r="A83" s="112"/>
      <c r="B83" s="103"/>
      <c r="C83" s="111"/>
      <c r="D83" s="244"/>
      <c r="E83" s="244"/>
      <c r="F83" s="111"/>
      <c r="G83" s="114"/>
      <c r="H83" s="192"/>
    </row>
    <row r="84" spans="1:8" s="115" customFormat="1" ht="15">
      <c r="A84" s="112"/>
      <c r="B84" s="103"/>
      <c r="C84" s="111"/>
      <c r="D84" s="244"/>
      <c r="E84" s="244"/>
      <c r="F84" s="111"/>
      <c r="G84" s="114"/>
      <c r="H84" s="192"/>
    </row>
    <row r="85" spans="1:8" s="115" customFormat="1" ht="15">
      <c r="A85" s="112"/>
      <c r="B85" s="103"/>
      <c r="C85" s="111"/>
      <c r="D85" s="244"/>
      <c r="E85" s="244"/>
      <c r="F85" s="111"/>
      <c r="G85" s="114"/>
      <c r="H85" s="192"/>
    </row>
    <row r="86" spans="1:8" s="115" customFormat="1" ht="15">
      <c r="A86" s="112"/>
      <c r="B86" s="103"/>
      <c r="C86" s="111"/>
      <c r="D86" s="244"/>
      <c r="E86" s="244"/>
      <c r="F86" s="111"/>
      <c r="G86" s="114"/>
      <c r="H86" s="192"/>
    </row>
    <row r="87" spans="1:8" s="115" customFormat="1" ht="15">
      <c r="A87" s="112"/>
      <c r="B87" s="103"/>
      <c r="C87" s="111"/>
      <c r="D87" s="244"/>
      <c r="E87" s="244"/>
      <c r="F87" s="111"/>
      <c r="G87" s="114"/>
      <c r="H87" s="192"/>
    </row>
    <row r="88" spans="1:8" s="115" customFormat="1" ht="15">
      <c r="A88" s="112"/>
      <c r="B88" s="103"/>
      <c r="C88" s="111"/>
      <c r="D88" s="244"/>
      <c r="E88" s="244"/>
      <c r="F88" s="111"/>
      <c r="G88" s="114"/>
      <c r="H88" s="192"/>
    </row>
    <row r="89" spans="1:8" s="115" customFormat="1" ht="15">
      <c r="A89" s="112"/>
      <c r="B89" s="103"/>
      <c r="C89" s="111"/>
      <c r="D89" s="244"/>
      <c r="E89" s="244"/>
      <c r="F89" s="111"/>
      <c r="G89" s="114"/>
      <c r="H89" s="192"/>
    </row>
    <row r="90" spans="1:8" s="115" customFormat="1" ht="15">
      <c r="A90" s="112"/>
      <c r="B90" s="103"/>
      <c r="C90" s="111"/>
      <c r="D90" s="244"/>
      <c r="E90" s="244"/>
      <c r="F90" s="111"/>
      <c r="G90" s="114"/>
      <c r="H90" s="192"/>
    </row>
    <row r="91" spans="1:8" s="115" customFormat="1" ht="15">
      <c r="A91" s="112"/>
      <c r="B91" s="103"/>
      <c r="C91" s="111"/>
      <c r="D91" s="244"/>
      <c r="E91" s="244"/>
      <c r="F91" s="111"/>
      <c r="G91" s="114"/>
      <c r="H91" s="192"/>
    </row>
    <row r="92" spans="1:8" s="115" customFormat="1" ht="15">
      <c r="A92" s="112"/>
      <c r="B92" s="103"/>
      <c r="C92" s="111"/>
      <c r="D92" s="244"/>
      <c r="E92" s="244"/>
      <c r="F92" s="111"/>
      <c r="G92" s="114"/>
      <c r="H92" s="192"/>
    </row>
    <row r="93" spans="1:8" s="115" customFormat="1" ht="15">
      <c r="A93" s="112"/>
      <c r="B93" s="103"/>
      <c r="C93" s="111"/>
      <c r="D93" s="244"/>
      <c r="E93" s="244"/>
      <c r="F93" s="111"/>
      <c r="G93" s="114"/>
      <c r="H93" s="192"/>
    </row>
    <row r="94" spans="1:8" s="115" customFormat="1" ht="15">
      <c r="A94" s="112"/>
      <c r="B94" s="103"/>
      <c r="C94" s="111"/>
      <c r="D94" s="244"/>
      <c r="E94" s="244"/>
      <c r="F94" s="111"/>
      <c r="G94" s="114"/>
      <c r="H94" s="192"/>
    </row>
    <row r="95" spans="1:8" s="115" customFormat="1" ht="15">
      <c r="A95" s="112"/>
      <c r="B95" s="103"/>
      <c r="C95" s="111"/>
      <c r="D95" s="244"/>
      <c r="E95" s="244"/>
      <c r="F95" s="111"/>
      <c r="G95" s="114"/>
      <c r="H95" s="192"/>
    </row>
    <row r="96" spans="1:8" s="115" customFormat="1" ht="15">
      <c r="A96" s="112"/>
      <c r="B96" s="103"/>
      <c r="C96" s="111"/>
      <c r="D96" s="244"/>
      <c r="E96" s="244"/>
      <c r="F96" s="111"/>
      <c r="G96" s="114"/>
      <c r="H96" s="192"/>
    </row>
    <row r="97" spans="1:8" s="115" customFormat="1" ht="15">
      <c r="A97" s="112"/>
      <c r="B97" s="103"/>
      <c r="C97" s="111"/>
      <c r="D97" s="244"/>
      <c r="E97" s="244"/>
      <c r="F97" s="111"/>
      <c r="G97" s="114"/>
      <c r="H97" s="192"/>
    </row>
    <row r="98" spans="1:8" s="115" customFormat="1" ht="15">
      <c r="A98" s="112"/>
      <c r="B98" s="103"/>
      <c r="C98" s="111"/>
      <c r="D98" s="244"/>
      <c r="E98" s="244"/>
      <c r="F98" s="111"/>
      <c r="G98" s="114"/>
      <c r="H98" s="192"/>
    </row>
    <row r="99" spans="1:8" s="115" customFormat="1" ht="15">
      <c r="A99" s="112"/>
      <c r="B99" s="103"/>
      <c r="C99" s="111"/>
      <c r="D99" s="244"/>
      <c r="E99" s="244"/>
      <c r="F99" s="111"/>
      <c r="G99" s="114"/>
      <c r="H99" s="192"/>
    </row>
    <row r="100" spans="1:8" s="115" customFormat="1" ht="15">
      <c r="A100" s="112"/>
      <c r="B100" s="103"/>
      <c r="C100" s="111"/>
      <c r="D100" s="244"/>
      <c r="E100" s="244"/>
      <c r="F100" s="111"/>
      <c r="G100" s="114"/>
      <c r="H100" s="192"/>
    </row>
    <row r="101" spans="1:8" s="115" customFormat="1" ht="15">
      <c r="A101" s="112"/>
      <c r="B101" s="103"/>
      <c r="C101" s="111"/>
      <c r="D101" s="244"/>
      <c r="E101" s="244"/>
      <c r="F101" s="111"/>
      <c r="G101" s="114"/>
      <c r="H101" s="192"/>
    </row>
    <row r="102" spans="1:8" s="115" customFormat="1" ht="15">
      <c r="A102" s="112"/>
      <c r="B102" s="103"/>
      <c r="C102" s="111"/>
      <c r="D102" s="244"/>
      <c r="E102" s="244"/>
      <c r="F102" s="111"/>
      <c r="G102" s="114"/>
      <c r="H102" s="192"/>
    </row>
    <row r="103" spans="1:8" s="115" customFormat="1" ht="15">
      <c r="A103" s="112"/>
      <c r="B103" s="103"/>
      <c r="C103" s="111"/>
      <c r="D103" s="244"/>
      <c r="E103" s="244"/>
      <c r="F103" s="111"/>
      <c r="G103" s="114"/>
      <c r="H103" s="192"/>
    </row>
    <row r="104" spans="1:8" s="115" customFormat="1" ht="15">
      <c r="A104" s="112"/>
      <c r="B104" s="103"/>
      <c r="C104" s="111"/>
      <c r="D104" s="244"/>
      <c r="E104" s="244"/>
      <c r="F104" s="111"/>
      <c r="G104" s="114"/>
      <c r="H104" s="192"/>
    </row>
    <row r="105" spans="1:8" s="115" customFormat="1" ht="15">
      <c r="A105" s="112"/>
      <c r="B105" s="103"/>
      <c r="C105" s="111"/>
      <c r="D105" s="244"/>
      <c r="E105" s="244"/>
      <c r="F105" s="111"/>
      <c r="G105" s="114"/>
      <c r="H105" s="192"/>
    </row>
    <row r="106" spans="1:8" s="115" customFormat="1" ht="15">
      <c r="A106" s="112"/>
      <c r="B106" s="103"/>
      <c r="C106" s="111"/>
      <c r="D106" s="244"/>
      <c r="E106" s="244"/>
      <c r="F106" s="111"/>
      <c r="G106" s="114"/>
      <c r="H106" s="192"/>
    </row>
    <row r="107" spans="1:8" s="115" customFormat="1" ht="15">
      <c r="A107" s="112"/>
      <c r="B107" s="103"/>
      <c r="C107" s="111"/>
      <c r="D107" s="244"/>
      <c r="E107" s="244"/>
      <c r="F107" s="111"/>
      <c r="G107" s="114"/>
      <c r="H107" s="192"/>
    </row>
    <row r="108" spans="1:8" s="115" customFormat="1" ht="15">
      <c r="A108" s="112"/>
      <c r="B108" s="103"/>
      <c r="C108" s="111"/>
      <c r="D108" s="244"/>
      <c r="E108" s="244"/>
      <c r="F108" s="111"/>
      <c r="G108" s="114"/>
      <c r="H108" s="192"/>
    </row>
    <row r="109" spans="1:8" s="115" customFormat="1" ht="15">
      <c r="A109" s="112"/>
      <c r="B109" s="103"/>
      <c r="C109" s="111"/>
      <c r="D109" s="244"/>
      <c r="E109" s="244"/>
      <c r="F109" s="111"/>
      <c r="G109" s="114"/>
      <c r="H109" s="192"/>
    </row>
    <row r="110" spans="1:8" s="115" customFormat="1" ht="15">
      <c r="A110" s="112"/>
      <c r="B110" s="103"/>
      <c r="C110" s="111"/>
      <c r="D110" s="244"/>
      <c r="E110" s="244"/>
      <c r="F110" s="111"/>
      <c r="G110" s="114"/>
      <c r="H110" s="192"/>
    </row>
    <row r="111" spans="1:8" s="115" customFormat="1" ht="15">
      <c r="A111" s="112"/>
      <c r="B111" s="103"/>
      <c r="C111" s="111"/>
      <c r="D111" s="244"/>
      <c r="E111" s="244"/>
      <c r="F111" s="111"/>
      <c r="G111" s="114"/>
      <c r="H111" s="192"/>
    </row>
    <row r="112" spans="1:8" s="115" customFormat="1" ht="15">
      <c r="A112" s="112"/>
      <c r="B112" s="103"/>
      <c r="C112" s="111"/>
      <c r="D112" s="244"/>
      <c r="E112" s="244"/>
      <c r="F112" s="111"/>
      <c r="G112" s="114"/>
      <c r="H112" s="192"/>
    </row>
    <row r="113" spans="1:8" s="115" customFormat="1" ht="15">
      <c r="A113" s="112"/>
      <c r="B113" s="103"/>
      <c r="C113" s="111"/>
      <c r="D113" s="244"/>
      <c r="E113" s="244"/>
      <c r="F113" s="111"/>
      <c r="G113" s="114"/>
      <c r="H113" s="192"/>
    </row>
    <row r="114" spans="1:8" s="115" customFormat="1" ht="15">
      <c r="A114" s="112"/>
      <c r="B114" s="103"/>
      <c r="C114" s="111"/>
      <c r="D114" s="244"/>
      <c r="E114" s="244"/>
      <c r="F114" s="111"/>
      <c r="G114" s="114"/>
      <c r="H114" s="192"/>
    </row>
    <row r="115" spans="1:8" s="115" customFormat="1" ht="15">
      <c r="A115" s="112"/>
      <c r="B115" s="103"/>
      <c r="C115" s="111"/>
      <c r="D115" s="244"/>
      <c r="E115" s="244"/>
      <c r="F115" s="111"/>
      <c r="G115" s="114"/>
      <c r="H115" s="192"/>
    </row>
    <row r="116" spans="1:8" s="115" customFormat="1" ht="15">
      <c r="A116" s="112"/>
      <c r="B116" s="103"/>
      <c r="C116" s="111"/>
      <c r="D116" s="244"/>
      <c r="E116" s="244"/>
      <c r="F116" s="111"/>
      <c r="G116" s="114"/>
      <c r="H116" s="192"/>
    </row>
    <row r="117" spans="1:8" s="115" customFormat="1" ht="15">
      <c r="A117" s="112"/>
      <c r="B117" s="103"/>
      <c r="C117" s="111"/>
      <c r="D117" s="244"/>
      <c r="E117" s="244"/>
      <c r="F117" s="111"/>
      <c r="G117" s="114"/>
      <c r="H117" s="192"/>
    </row>
    <row r="118" spans="1:8" s="115" customFormat="1" ht="15">
      <c r="A118" s="112"/>
      <c r="B118" s="103"/>
      <c r="C118" s="111"/>
      <c r="D118" s="244"/>
      <c r="E118" s="244"/>
      <c r="F118" s="111"/>
      <c r="G118" s="114"/>
      <c r="H118" s="192"/>
    </row>
    <row r="119" spans="1:8" s="115" customFormat="1" ht="15">
      <c r="A119" s="112"/>
      <c r="B119" s="103"/>
      <c r="C119" s="111"/>
      <c r="D119" s="244"/>
      <c r="E119" s="244"/>
      <c r="F119" s="111"/>
      <c r="G119" s="114"/>
      <c r="H119" s="192"/>
    </row>
    <row r="120" spans="1:8" s="115" customFormat="1" ht="15">
      <c r="A120" s="112"/>
      <c r="B120" s="103"/>
      <c r="C120" s="111"/>
      <c r="D120" s="244"/>
      <c r="E120" s="244"/>
      <c r="F120" s="111"/>
      <c r="G120" s="114"/>
      <c r="H120" s="192"/>
    </row>
    <row r="121" spans="1:8" s="115" customFormat="1" ht="15">
      <c r="A121" s="112"/>
      <c r="B121" s="103"/>
      <c r="C121" s="111"/>
      <c r="D121" s="244"/>
      <c r="E121" s="244"/>
      <c r="F121" s="111"/>
      <c r="G121" s="114"/>
      <c r="H121" s="192"/>
    </row>
    <row r="122" spans="1:8" s="115" customFormat="1" ht="15">
      <c r="A122" s="112"/>
      <c r="B122" s="103"/>
      <c r="C122" s="111"/>
      <c r="D122" s="244"/>
      <c r="E122" s="244"/>
      <c r="F122" s="111"/>
      <c r="G122" s="114"/>
      <c r="H122" s="192"/>
    </row>
    <row r="123" spans="1:8" s="115" customFormat="1" ht="15">
      <c r="A123" s="112"/>
      <c r="B123" s="103"/>
      <c r="C123" s="111"/>
      <c r="D123" s="244"/>
      <c r="E123" s="244"/>
      <c r="F123" s="111"/>
      <c r="G123" s="114"/>
      <c r="H123" s="192"/>
    </row>
    <row r="124" spans="1:8" s="115" customFormat="1" ht="15">
      <c r="A124" s="112"/>
      <c r="B124" s="103"/>
      <c r="C124" s="111"/>
      <c r="D124" s="244"/>
      <c r="E124" s="244"/>
      <c r="F124" s="111"/>
      <c r="G124" s="114"/>
      <c r="H124" s="192"/>
    </row>
    <row r="125" spans="1:8" s="115" customFormat="1" ht="15">
      <c r="A125" s="112"/>
      <c r="B125" s="103"/>
      <c r="C125" s="111"/>
      <c r="D125" s="244"/>
      <c r="E125" s="244"/>
      <c r="F125" s="111"/>
      <c r="G125" s="114"/>
      <c r="H125" s="192"/>
    </row>
    <row r="126" spans="1:8" s="115" customFormat="1" ht="15">
      <c r="A126" s="112"/>
      <c r="B126" s="103"/>
      <c r="C126" s="111"/>
      <c r="D126" s="244"/>
      <c r="E126" s="244"/>
      <c r="F126" s="111"/>
      <c r="G126" s="114"/>
      <c r="H126" s="192"/>
    </row>
    <row r="127" spans="1:8" s="115" customFormat="1" ht="15">
      <c r="A127" s="112"/>
      <c r="B127" s="103"/>
      <c r="C127" s="111"/>
      <c r="D127" s="244"/>
      <c r="E127" s="244"/>
      <c r="F127" s="111"/>
      <c r="G127" s="114"/>
      <c r="H127" s="192"/>
    </row>
    <row r="128" spans="1:8" s="115" customFormat="1" ht="15">
      <c r="A128" s="112"/>
      <c r="B128" s="103"/>
      <c r="C128" s="111"/>
      <c r="D128" s="244"/>
      <c r="E128" s="244"/>
      <c r="F128" s="111"/>
      <c r="G128" s="114"/>
      <c r="H128" s="192"/>
    </row>
    <row r="129" spans="1:8" s="115" customFormat="1" ht="15">
      <c r="A129" s="112"/>
      <c r="B129" s="103"/>
      <c r="C129" s="111"/>
      <c r="D129" s="244"/>
      <c r="E129" s="244"/>
      <c r="F129" s="111"/>
      <c r="G129" s="114"/>
      <c r="H129" s="192"/>
    </row>
    <row r="130" spans="1:8" s="115" customFormat="1" ht="15">
      <c r="A130" s="112"/>
      <c r="B130" s="103"/>
      <c r="C130" s="111"/>
      <c r="D130" s="244"/>
      <c r="E130" s="244"/>
      <c r="F130" s="111"/>
      <c r="G130" s="114"/>
      <c r="H130" s="192"/>
    </row>
    <row r="131" spans="1:8" s="115" customFormat="1" ht="15">
      <c r="A131" s="112"/>
      <c r="B131" s="103"/>
      <c r="C131" s="111"/>
      <c r="D131" s="244"/>
      <c r="E131" s="244"/>
      <c r="F131" s="111"/>
      <c r="G131" s="114"/>
      <c r="H131" s="192"/>
    </row>
    <row r="132" spans="1:8" s="115" customFormat="1" ht="15">
      <c r="A132" s="112"/>
      <c r="B132" s="103"/>
      <c r="C132" s="111"/>
      <c r="D132" s="244"/>
      <c r="E132" s="244"/>
      <c r="F132" s="111"/>
      <c r="G132" s="114"/>
      <c r="H132" s="192"/>
    </row>
    <row r="133" spans="1:8" s="115" customFormat="1" ht="15">
      <c r="A133" s="112"/>
      <c r="B133" s="103"/>
      <c r="C133" s="111"/>
      <c r="D133" s="244"/>
      <c r="E133" s="244"/>
      <c r="F133" s="111"/>
      <c r="G133" s="114"/>
      <c r="H133" s="192"/>
    </row>
    <row r="134" spans="1:8" s="115" customFormat="1" ht="15">
      <c r="A134" s="112"/>
      <c r="B134" s="103"/>
      <c r="C134" s="111"/>
      <c r="D134" s="244"/>
      <c r="E134" s="244"/>
      <c r="F134" s="111"/>
      <c r="G134" s="114"/>
      <c r="H134" s="192"/>
    </row>
    <row r="135" spans="1:8" s="115" customFormat="1" ht="15">
      <c r="A135" s="112"/>
      <c r="B135" s="103"/>
      <c r="C135" s="111"/>
      <c r="D135" s="244"/>
      <c r="E135" s="244"/>
      <c r="F135" s="111"/>
      <c r="G135" s="114"/>
      <c r="H135" s="192"/>
    </row>
    <row r="136" spans="1:8" s="115" customFormat="1" ht="15">
      <c r="A136" s="112"/>
      <c r="B136" s="103"/>
      <c r="C136" s="111"/>
      <c r="D136" s="244"/>
      <c r="E136" s="244"/>
      <c r="F136" s="111"/>
      <c r="G136" s="114"/>
      <c r="H136" s="192"/>
    </row>
    <row r="137" spans="1:8" s="115" customFormat="1" ht="15">
      <c r="A137" s="112"/>
      <c r="B137" s="103"/>
      <c r="C137" s="111"/>
      <c r="D137" s="244"/>
      <c r="E137" s="244"/>
      <c r="F137" s="111"/>
      <c r="G137" s="114"/>
      <c r="H137" s="192"/>
    </row>
    <row r="138" spans="1:8" s="115" customFormat="1" ht="15">
      <c r="A138" s="112"/>
      <c r="B138" s="103"/>
      <c r="C138" s="111"/>
      <c r="D138" s="244"/>
      <c r="E138" s="244"/>
      <c r="F138" s="111"/>
      <c r="G138" s="114"/>
      <c r="H138" s="192"/>
    </row>
    <row r="139" spans="1:8" s="115" customFormat="1" ht="15">
      <c r="A139" s="112"/>
      <c r="B139" s="103"/>
      <c r="C139" s="111"/>
      <c r="D139" s="244"/>
      <c r="E139" s="244"/>
      <c r="F139" s="111"/>
      <c r="G139" s="114"/>
      <c r="H139" s="192"/>
    </row>
    <row r="140" spans="1:8" s="115" customFormat="1" ht="15">
      <c r="A140" s="112"/>
      <c r="B140" s="103"/>
      <c r="C140" s="111"/>
      <c r="D140" s="244"/>
      <c r="E140" s="244"/>
      <c r="F140" s="111"/>
      <c r="G140" s="114"/>
      <c r="H140" s="192"/>
    </row>
    <row r="141" spans="1:8" s="115" customFormat="1" ht="15">
      <c r="A141" s="112"/>
      <c r="B141" s="103"/>
      <c r="C141" s="111"/>
      <c r="D141" s="244"/>
      <c r="E141" s="244"/>
      <c r="F141" s="111"/>
      <c r="G141" s="114"/>
      <c r="H141" s="192"/>
    </row>
    <row r="142" spans="1:8" s="115" customFormat="1" ht="15">
      <c r="A142" s="112"/>
      <c r="B142" s="103"/>
      <c r="C142" s="111"/>
      <c r="D142" s="244"/>
      <c r="E142" s="244"/>
      <c r="F142" s="111"/>
      <c r="G142" s="114"/>
      <c r="H142" s="192"/>
    </row>
    <row r="143" spans="1:8" s="115" customFormat="1" ht="15">
      <c r="A143" s="112"/>
      <c r="B143" s="103"/>
      <c r="C143" s="111"/>
      <c r="D143" s="244"/>
      <c r="E143" s="244"/>
      <c r="F143" s="111"/>
      <c r="G143" s="114"/>
      <c r="H143" s="192"/>
    </row>
    <row r="144" spans="1:8" s="115" customFormat="1" ht="15">
      <c r="A144" s="112"/>
      <c r="B144" s="103"/>
      <c r="C144" s="111"/>
      <c r="D144" s="244"/>
      <c r="E144" s="244"/>
      <c r="F144" s="111"/>
      <c r="G144" s="114"/>
      <c r="H144" s="192"/>
    </row>
    <row r="145" spans="1:8" s="115" customFormat="1" ht="15">
      <c r="A145" s="112"/>
      <c r="B145" s="103"/>
      <c r="C145" s="111"/>
      <c r="D145" s="244"/>
      <c r="E145" s="244"/>
      <c r="F145" s="111"/>
      <c r="G145" s="114"/>
      <c r="H145" s="192"/>
    </row>
    <row r="146" spans="1:8" s="115" customFormat="1" ht="15">
      <c r="A146" s="112"/>
      <c r="B146" s="103"/>
      <c r="C146" s="111"/>
      <c r="D146" s="244"/>
      <c r="E146" s="244"/>
      <c r="F146" s="111"/>
      <c r="G146" s="114"/>
      <c r="H146" s="192"/>
    </row>
    <row r="147" spans="1:8" s="115" customFormat="1" ht="15">
      <c r="A147" s="112"/>
      <c r="B147" s="103"/>
      <c r="C147" s="111"/>
      <c r="D147" s="244"/>
      <c r="E147" s="244"/>
      <c r="F147" s="111"/>
      <c r="G147" s="114"/>
      <c r="H147" s="192"/>
    </row>
    <row r="148" spans="1:8" s="115" customFormat="1" ht="15">
      <c r="A148" s="112"/>
      <c r="B148" s="103"/>
      <c r="C148" s="111"/>
      <c r="D148" s="244"/>
      <c r="E148" s="244"/>
      <c r="F148" s="111"/>
      <c r="G148" s="114"/>
      <c r="H148" s="192"/>
    </row>
    <row r="149" spans="1:8" s="115" customFormat="1" ht="15">
      <c r="A149" s="112"/>
      <c r="B149" s="103"/>
      <c r="C149" s="111"/>
      <c r="D149" s="244"/>
      <c r="E149" s="244"/>
      <c r="F149" s="111"/>
      <c r="G149" s="114"/>
      <c r="H149" s="192"/>
    </row>
    <row r="150" spans="1:8" s="115" customFormat="1" ht="15">
      <c r="A150" s="112"/>
      <c r="B150" s="103"/>
      <c r="C150" s="111"/>
      <c r="D150" s="244"/>
      <c r="E150" s="244"/>
      <c r="F150" s="111"/>
      <c r="G150" s="114"/>
      <c r="H150" s="192"/>
    </row>
    <row r="151" spans="1:8" s="115" customFormat="1" ht="15">
      <c r="A151" s="112"/>
      <c r="B151" s="103"/>
      <c r="C151" s="111"/>
      <c r="D151" s="244"/>
      <c r="E151" s="244"/>
      <c r="F151" s="111"/>
      <c r="G151" s="114"/>
      <c r="H151" s="192"/>
    </row>
    <row r="152" spans="1:8" s="115" customFormat="1" ht="15">
      <c r="A152" s="112"/>
      <c r="B152" s="103"/>
      <c r="C152" s="111"/>
      <c r="D152" s="244"/>
      <c r="E152" s="244"/>
      <c r="F152" s="111"/>
      <c r="G152" s="114"/>
      <c r="H152" s="192"/>
    </row>
    <row r="153" spans="1:8" s="115" customFormat="1" ht="15">
      <c r="A153" s="112"/>
      <c r="B153" s="103"/>
      <c r="C153" s="111"/>
      <c r="D153" s="244"/>
      <c r="E153" s="244"/>
      <c r="F153" s="111"/>
      <c r="G153" s="114"/>
      <c r="H153" s="192"/>
    </row>
    <row r="154" spans="1:8" s="115" customFormat="1" ht="15">
      <c r="A154" s="112"/>
      <c r="B154" s="103"/>
      <c r="C154" s="111"/>
      <c r="D154" s="244"/>
      <c r="E154" s="244"/>
      <c r="F154" s="111"/>
      <c r="G154" s="114"/>
      <c r="H154" s="192"/>
    </row>
    <row r="155" spans="1:8" s="115" customFormat="1" ht="15">
      <c r="A155" s="112"/>
      <c r="B155" s="103"/>
      <c r="C155" s="111"/>
      <c r="D155" s="244"/>
      <c r="E155" s="244"/>
      <c r="F155" s="111"/>
      <c r="G155" s="114"/>
      <c r="H155" s="192"/>
    </row>
    <row r="156" spans="1:8" s="115" customFormat="1" ht="15">
      <c r="A156" s="112"/>
      <c r="B156" s="103"/>
      <c r="C156" s="111"/>
      <c r="D156" s="244"/>
      <c r="E156" s="244"/>
      <c r="F156" s="111"/>
      <c r="G156" s="114"/>
      <c r="H156" s="192"/>
    </row>
    <row r="157" spans="1:8" s="115" customFormat="1" ht="15">
      <c r="A157" s="112"/>
      <c r="B157" s="103"/>
      <c r="C157" s="111"/>
      <c r="D157" s="244"/>
      <c r="E157" s="244"/>
      <c r="F157" s="111"/>
      <c r="G157" s="114"/>
      <c r="H157" s="192"/>
    </row>
    <row r="158" spans="1:8" s="115" customFormat="1" ht="15">
      <c r="A158" s="112"/>
      <c r="B158" s="103"/>
      <c r="C158" s="111"/>
      <c r="D158" s="244"/>
      <c r="E158" s="244"/>
      <c r="F158" s="111"/>
      <c r="G158" s="114"/>
      <c r="H158" s="192"/>
    </row>
    <row r="159" spans="1:8" s="115" customFormat="1" ht="15">
      <c r="A159" s="112"/>
      <c r="B159" s="103"/>
      <c r="C159" s="111"/>
      <c r="D159" s="244"/>
      <c r="E159" s="244"/>
      <c r="F159" s="111"/>
      <c r="G159" s="114"/>
      <c r="H159" s="192"/>
    </row>
    <row r="160" spans="1:8" s="115" customFormat="1" ht="15">
      <c r="A160" s="112"/>
      <c r="B160" s="103"/>
      <c r="C160" s="111"/>
      <c r="D160" s="244"/>
      <c r="E160" s="244"/>
      <c r="F160" s="111"/>
      <c r="G160" s="114"/>
      <c r="H160" s="192"/>
    </row>
    <row r="161" spans="1:8" s="115" customFormat="1" ht="15">
      <c r="A161" s="112"/>
      <c r="B161" s="103"/>
      <c r="C161" s="111"/>
      <c r="D161" s="244"/>
      <c r="E161" s="244"/>
      <c r="F161" s="111"/>
      <c r="G161" s="114"/>
      <c r="H161" s="192"/>
    </row>
    <row r="162" spans="1:8" s="115" customFormat="1" ht="15">
      <c r="A162" s="112"/>
      <c r="B162" s="103"/>
      <c r="C162" s="111"/>
      <c r="D162" s="244"/>
      <c r="E162" s="244"/>
      <c r="F162" s="111"/>
      <c r="G162" s="114"/>
      <c r="H162" s="192"/>
    </row>
    <row r="163" spans="1:8" s="115" customFormat="1" ht="15">
      <c r="A163" s="112"/>
      <c r="B163" s="103"/>
      <c r="C163" s="111"/>
      <c r="D163" s="244"/>
      <c r="E163" s="244"/>
      <c r="F163" s="111"/>
      <c r="G163" s="114"/>
      <c r="H163" s="192"/>
    </row>
    <row r="164" spans="1:8" s="115" customFormat="1" ht="15">
      <c r="A164" s="112"/>
      <c r="B164" s="103"/>
      <c r="C164" s="111"/>
      <c r="D164" s="244"/>
      <c r="E164" s="244"/>
      <c r="F164" s="111"/>
      <c r="G164" s="114"/>
      <c r="H164" s="192"/>
    </row>
    <row r="165" spans="1:8" s="115" customFormat="1" ht="15">
      <c r="A165" s="112"/>
      <c r="B165" s="103"/>
      <c r="C165" s="111"/>
      <c r="D165" s="244"/>
      <c r="E165" s="244"/>
      <c r="F165" s="111"/>
      <c r="G165" s="114"/>
      <c r="H165" s="192"/>
    </row>
    <row r="166" spans="1:8" s="115" customFormat="1" ht="15">
      <c r="A166" s="112"/>
      <c r="B166" s="103"/>
      <c r="C166" s="111"/>
      <c r="D166" s="244"/>
      <c r="E166" s="244"/>
      <c r="F166" s="111"/>
      <c r="G166" s="114"/>
      <c r="H166" s="192"/>
    </row>
    <row r="167" spans="1:8" s="115" customFormat="1" ht="15">
      <c r="A167" s="112"/>
      <c r="B167" s="103"/>
      <c r="C167" s="111"/>
      <c r="D167" s="244"/>
      <c r="E167" s="244"/>
      <c r="F167" s="111"/>
      <c r="G167" s="114"/>
      <c r="H167" s="192"/>
    </row>
    <row r="168" spans="1:8" s="115" customFormat="1" ht="15">
      <c r="A168" s="112"/>
      <c r="B168" s="103"/>
      <c r="C168" s="111"/>
      <c r="D168" s="244"/>
      <c r="E168" s="244"/>
      <c r="F168" s="111"/>
      <c r="G168" s="114"/>
      <c r="H168" s="192"/>
    </row>
    <row r="169" spans="1:8" s="115" customFormat="1" ht="15">
      <c r="A169" s="112"/>
      <c r="B169" s="103"/>
      <c r="C169" s="111"/>
      <c r="D169" s="244"/>
      <c r="E169" s="244"/>
      <c r="F169" s="111"/>
      <c r="G169" s="114"/>
      <c r="H169" s="192"/>
    </row>
    <row r="170" spans="1:8" s="115" customFormat="1" ht="15">
      <c r="A170" s="112"/>
      <c r="B170" s="103"/>
      <c r="C170" s="111"/>
      <c r="D170" s="244"/>
      <c r="E170" s="244"/>
      <c r="F170" s="111"/>
      <c r="G170" s="114"/>
      <c r="H170" s="192"/>
    </row>
    <row r="171" spans="1:8" s="115" customFormat="1" ht="15">
      <c r="A171" s="112"/>
      <c r="B171" s="103"/>
      <c r="C171" s="111"/>
      <c r="D171" s="244"/>
      <c r="E171" s="244"/>
      <c r="F171" s="111"/>
      <c r="G171" s="114"/>
      <c r="H171" s="192"/>
    </row>
    <row r="172" spans="1:8" s="115" customFormat="1" ht="15">
      <c r="A172" s="112"/>
      <c r="B172" s="103"/>
      <c r="C172" s="111"/>
      <c r="D172" s="244"/>
      <c r="E172" s="244"/>
      <c r="F172" s="111"/>
      <c r="G172" s="114"/>
      <c r="H172" s="192"/>
    </row>
    <row r="173" spans="1:8" s="115" customFormat="1" ht="15">
      <c r="A173" s="112"/>
      <c r="B173" s="103"/>
      <c r="C173" s="111"/>
      <c r="D173" s="244"/>
      <c r="E173" s="244"/>
      <c r="F173" s="111"/>
      <c r="G173" s="114"/>
      <c r="H173" s="192"/>
    </row>
    <row r="174" spans="1:8" s="115" customFormat="1" ht="15">
      <c r="A174" s="112"/>
      <c r="B174" s="103"/>
      <c r="C174" s="111"/>
      <c r="D174" s="244"/>
      <c r="E174" s="244"/>
      <c r="F174" s="111"/>
      <c r="G174" s="114"/>
      <c r="H174" s="192"/>
    </row>
    <row r="175" spans="1:8" s="115" customFormat="1" ht="15">
      <c r="A175" s="112"/>
      <c r="B175" s="103"/>
      <c r="C175" s="111"/>
      <c r="D175" s="244"/>
      <c r="E175" s="244"/>
      <c r="F175" s="111"/>
      <c r="G175" s="114"/>
      <c r="H175" s="192"/>
    </row>
    <row r="176" spans="1:8" s="115" customFormat="1" ht="15">
      <c r="A176" s="112"/>
      <c r="B176" s="103"/>
      <c r="C176" s="111"/>
      <c r="D176" s="244"/>
      <c r="E176" s="244"/>
      <c r="F176" s="111"/>
      <c r="G176" s="114"/>
      <c r="H176" s="192"/>
    </row>
    <row r="177" spans="1:8" s="115" customFormat="1" ht="15">
      <c r="A177" s="112"/>
      <c r="B177" s="103"/>
      <c r="C177" s="111"/>
      <c r="D177" s="244"/>
      <c r="E177" s="244"/>
      <c r="F177" s="111"/>
      <c r="G177" s="114"/>
      <c r="H177" s="192"/>
    </row>
    <row r="178" spans="1:8" s="115" customFormat="1" ht="15">
      <c r="A178" s="112"/>
      <c r="B178" s="103"/>
      <c r="C178" s="111"/>
      <c r="D178" s="244"/>
      <c r="E178" s="244"/>
      <c r="F178" s="111"/>
      <c r="G178" s="114"/>
      <c r="H178" s="192"/>
    </row>
    <row r="179" spans="1:8" s="115" customFormat="1" ht="15">
      <c r="A179" s="112"/>
      <c r="B179" s="103"/>
      <c r="C179" s="111"/>
      <c r="D179" s="244"/>
      <c r="E179" s="244"/>
      <c r="F179" s="111"/>
      <c r="G179" s="114"/>
      <c r="H179" s="192"/>
    </row>
    <row r="180" spans="1:8" s="115" customFormat="1" ht="15">
      <c r="A180" s="112"/>
      <c r="B180" s="103"/>
      <c r="C180" s="111"/>
      <c r="D180" s="244"/>
      <c r="E180" s="244"/>
      <c r="F180" s="111"/>
      <c r="G180" s="114"/>
      <c r="H180" s="192"/>
    </row>
    <row r="181" spans="1:8" s="115" customFormat="1" ht="15">
      <c r="A181" s="112"/>
      <c r="B181" s="103"/>
      <c r="C181" s="111"/>
      <c r="D181" s="244"/>
      <c r="E181" s="244"/>
      <c r="F181" s="111"/>
      <c r="G181" s="114"/>
      <c r="H181" s="192"/>
    </row>
    <row r="182" spans="1:8" s="115" customFormat="1" ht="15">
      <c r="A182" s="112"/>
      <c r="B182" s="103"/>
      <c r="C182" s="111"/>
      <c r="D182" s="244"/>
      <c r="E182" s="244"/>
      <c r="F182" s="111"/>
      <c r="G182" s="114"/>
      <c r="H182" s="192"/>
    </row>
    <row r="183" spans="1:8" s="115" customFormat="1" ht="15">
      <c r="A183" s="112"/>
      <c r="B183" s="103"/>
      <c r="C183" s="111"/>
      <c r="D183" s="244"/>
      <c r="E183" s="244"/>
      <c r="F183" s="111"/>
      <c r="G183" s="114"/>
      <c r="H183" s="192"/>
    </row>
    <row r="184" spans="1:8" s="115" customFormat="1" ht="15">
      <c r="A184" s="112"/>
      <c r="B184" s="103"/>
      <c r="C184" s="111"/>
      <c r="D184" s="244"/>
      <c r="E184" s="244"/>
      <c r="F184" s="111"/>
      <c r="G184" s="114"/>
      <c r="H184" s="192"/>
    </row>
    <row r="185" spans="1:8" s="115" customFormat="1" ht="15">
      <c r="A185" s="112"/>
      <c r="B185" s="103"/>
      <c r="C185" s="111"/>
      <c r="D185" s="244"/>
      <c r="E185" s="244"/>
      <c r="F185" s="111"/>
      <c r="G185" s="114"/>
      <c r="H185" s="192"/>
    </row>
    <row r="186" spans="1:8" s="115" customFormat="1" ht="15">
      <c r="A186" s="112"/>
      <c r="B186" s="103"/>
      <c r="C186" s="111"/>
      <c r="D186" s="244"/>
      <c r="E186" s="244"/>
      <c r="F186" s="111"/>
      <c r="G186" s="114"/>
      <c r="H186" s="192"/>
    </row>
    <row r="187" spans="1:8" s="115" customFormat="1" ht="15">
      <c r="A187" s="112"/>
      <c r="B187" s="103"/>
      <c r="C187" s="111"/>
      <c r="D187" s="244"/>
      <c r="E187" s="244"/>
      <c r="F187" s="111"/>
      <c r="G187" s="114"/>
      <c r="H187" s="192"/>
    </row>
    <row r="188" spans="1:8" s="115" customFormat="1" ht="15">
      <c r="A188" s="112"/>
      <c r="B188" s="103"/>
      <c r="C188" s="111"/>
      <c r="D188" s="244"/>
      <c r="E188" s="244"/>
      <c r="F188" s="111"/>
      <c r="G188" s="114"/>
      <c r="H188" s="192"/>
    </row>
    <row r="189" spans="1:8" s="115" customFormat="1" ht="15">
      <c r="A189" s="112"/>
      <c r="B189" s="103"/>
      <c r="C189" s="111"/>
      <c r="D189" s="244"/>
      <c r="E189" s="244"/>
      <c r="F189" s="111"/>
      <c r="G189" s="114"/>
      <c r="H189" s="192"/>
    </row>
    <row r="190" spans="1:8" s="115" customFormat="1" ht="15">
      <c r="A190" s="112"/>
      <c r="B190" s="103"/>
      <c r="C190" s="111"/>
      <c r="D190" s="244"/>
      <c r="E190" s="244"/>
      <c r="F190" s="111"/>
      <c r="G190" s="114"/>
      <c r="H190" s="192"/>
    </row>
    <row r="191" spans="1:8" s="115" customFormat="1" ht="15">
      <c r="A191" s="112"/>
      <c r="B191" s="103"/>
      <c r="C191" s="111"/>
      <c r="D191" s="244"/>
      <c r="E191" s="244"/>
      <c r="F191" s="111"/>
      <c r="G191" s="114"/>
      <c r="H191" s="192"/>
    </row>
    <row r="192" spans="1:8" s="115" customFormat="1" ht="15">
      <c r="A192" s="112"/>
      <c r="B192" s="103"/>
      <c r="C192" s="111"/>
      <c r="D192" s="244"/>
      <c r="E192" s="244"/>
      <c r="F192" s="111"/>
      <c r="G192" s="114"/>
      <c r="H192" s="192"/>
    </row>
    <row r="193" spans="1:8" s="115" customFormat="1" ht="15">
      <c r="A193" s="112"/>
      <c r="B193" s="103"/>
      <c r="C193" s="111"/>
      <c r="D193" s="244"/>
      <c r="E193" s="244"/>
      <c r="F193" s="111"/>
      <c r="G193" s="114"/>
      <c r="H193" s="192"/>
    </row>
    <row r="194" spans="1:8" s="115" customFormat="1" ht="15">
      <c r="A194" s="112"/>
      <c r="B194" s="103"/>
      <c r="C194" s="111"/>
      <c r="D194" s="244"/>
      <c r="E194" s="244"/>
      <c r="F194" s="111"/>
      <c r="G194" s="114"/>
      <c r="H194" s="192"/>
    </row>
    <row r="195" spans="1:8" s="115" customFormat="1" ht="15">
      <c r="A195" s="112"/>
      <c r="B195" s="103"/>
      <c r="C195" s="111"/>
      <c r="D195" s="244"/>
      <c r="E195" s="244"/>
      <c r="F195" s="111"/>
      <c r="G195" s="114"/>
      <c r="H195" s="192"/>
    </row>
    <row r="196" spans="1:8" s="115" customFormat="1" ht="15">
      <c r="A196" s="112"/>
      <c r="B196" s="103"/>
      <c r="C196" s="111"/>
      <c r="D196" s="244"/>
      <c r="E196" s="244"/>
      <c r="F196" s="111"/>
      <c r="G196" s="114"/>
      <c r="H196" s="192"/>
    </row>
    <row r="197" spans="1:8" s="115" customFormat="1" ht="15">
      <c r="A197" s="112"/>
      <c r="B197" s="103"/>
      <c r="C197" s="111"/>
      <c r="D197" s="244"/>
      <c r="E197" s="244"/>
      <c r="F197" s="111"/>
      <c r="G197" s="114"/>
      <c r="H197" s="192"/>
    </row>
    <row r="198" spans="1:8" s="115" customFormat="1" ht="15">
      <c r="A198" s="112"/>
      <c r="B198" s="103"/>
      <c r="C198" s="111"/>
      <c r="D198" s="244"/>
      <c r="E198" s="244"/>
      <c r="F198" s="111"/>
      <c r="G198" s="114"/>
      <c r="H198" s="192"/>
    </row>
    <row r="199" spans="1:8" s="115" customFormat="1" ht="15">
      <c r="A199" s="112"/>
      <c r="B199" s="103"/>
      <c r="C199" s="111"/>
      <c r="D199" s="244"/>
      <c r="E199" s="244"/>
      <c r="F199" s="111"/>
      <c r="G199" s="114"/>
      <c r="H199" s="192"/>
    </row>
    <row r="200" spans="1:8" s="115" customFormat="1" ht="15">
      <c r="A200" s="112"/>
      <c r="B200" s="103"/>
      <c r="C200" s="111"/>
      <c r="D200" s="244"/>
      <c r="E200" s="244"/>
      <c r="F200" s="111"/>
      <c r="G200" s="114"/>
      <c r="H200" s="192"/>
    </row>
    <row r="201" spans="1:8" s="115" customFormat="1" ht="15">
      <c r="A201" s="112"/>
      <c r="B201" s="103"/>
      <c r="C201" s="111"/>
      <c r="D201" s="244"/>
      <c r="E201" s="244"/>
      <c r="F201" s="111"/>
      <c r="G201" s="114"/>
      <c r="H201" s="192"/>
    </row>
    <row r="202" spans="1:8" s="115" customFormat="1" ht="15">
      <c r="A202" s="112"/>
      <c r="B202" s="103"/>
      <c r="C202" s="111"/>
      <c r="D202" s="244"/>
      <c r="E202" s="244"/>
      <c r="F202" s="111"/>
      <c r="G202" s="114"/>
      <c r="H202" s="192"/>
    </row>
    <row r="203" spans="1:8" s="115" customFormat="1" ht="15">
      <c r="A203" s="112"/>
      <c r="B203" s="103"/>
      <c r="C203" s="111"/>
      <c r="D203" s="244"/>
      <c r="E203" s="244"/>
      <c r="F203" s="111"/>
      <c r="G203" s="114"/>
      <c r="H203" s="192"/>
    </row>
    <row r="204" spans="1:8" s="115" customFormat="1" ht="15">
      <c r="A204" s="112"/>
      <c r="B204" s="103"/>
      <c r="C204" s="111"/>
      <c r="D204" s="244"/>
      <c r="E204" s="244"/>
      <c r="F204" s="111"/>
      <c r="G204" s="114"/>
      <c r="H204" s="192"/>
    </row>
    <row r="205" spans="1:8" s="115" customFormat="1" ht="15">
      <c r="A205" s="112"/>
      <c r="B205" s="103"/>
      <c r="C205" s="111"/>
      <c r="D205" s="244"/>
      <c r="E205" s="244"/>
      <c r="F205" s="111"/>
      <c r="G205" s="114"/>
      <c r="H205" s="192"/>
    </row>
    <row r="206" spans="1:8" s="115" customFormat="1" ht="15">
      <c r="A206" s="112"/>
      <c r="B206" s="103"/>
      <c r="C206" s="111"/>
      <c r="D206" s="244"/>
      <c r="E206" s="244"/>
      <c r="F206" s="111"/>
      <c r="G206" s="114"/>
      <c r="H206" s="192"/>
    </row>
    <row r="207" spans="1:8" s="115" customFormat="1" ht="15">
      <c r="A207" s="112"/>
      <c r="B207" s="103"/>
      <c r="C207" s="111"/>
      <c r="D207" s="244"/>
      <c r="E207" s="244"/>
      <c r="F207" s="111"/>
      <c r="G207" s="114"/>
      <c r="H207" s="192"/>
    </row>
    <row r="208" spans="1:8" s="115" customFormat="1" ht="15">
      <c r="A208" s="112"/>
      <c r="B208" s="103"/>
      <c r="C208" s="111"/>
      <c r="D208" s="244"/>
      <c r="E208" s="244"/>
      <c r="F208" s="111"/>
      <c r="G208" s="114"/>
      <c r="H208" s="192"/>
    </row>
    <row r="209" spans="1:8" s="115" customFormat="1" ht="15">
      <c r="A209" s="112"/>
      <c r="B209" s="103"/>
      <c r="C209" s="111"/>
      <c r="D209" s="244"/>
      <c r="E209" s="244"/>
      <c r="F209" s="111"/>
      <c r="G209" s="114"/>
      <c r="H209" s="192"/>
    </row>
    <row r="210" spans="1:8" s="115" customFormat="1" ht="15">
      <c r="A210" s="112"/>
      <c r="B210" s="103"/>
      <c r="C210" s="111"/>
      <c r="D210" s="244"/>
      <c r="E210" s="244"/>
      <c r="F210" s="111"/>
      <c r="G210" s="114"/>
      <c r="H210" s="192"/>
    </row>
    <row r="211" spans="1:8" s="115" customFormat="1" ht="15">
      <c r="A211" s="112"/>
      <c r="B211" s="103"/>
      <c r="C211" s="111"/>
      <c r="D211" s="244"/>
      <c r="E211" s="244"/>
      <c r="F211" s="111"/>
      <c r="G211" s="114"/>
      <c r="H211" s="192"/>
    </row>
    <row r="212" spans="1:8" s="115" customFormat="1" ht="15">
      <c r="A212" s="112"/>
      <c r="B212" s="103"/>
      <c r="C212" s="111"/>
      <c r="D212" s="244"/>
      <c r="E212" s="244"/>
      <c r="F212" s="111"/>
      <c r="G212" s="114"/>
      <c r="H212" s="192"/>
    </row>
    <row r="213" spans="1:8" s="115" customFormat="1" ht="15">
      <c r="A213" s="112"/>
      <c r="B213" s="103"/>
      <c r="C213" s="111"/>
      <c r="D213" s="244"/>
      <c r="E213" s="244"/>
      <c r="F213" s="111"/>
      <c r="G213" s="114"/>
      <c r="H213" s="192"/>
    </row>
    <row r="214" spans="1:8" s="115" customFormat="1" ht="15">
      <c r="A214" s="112"/>
      <c r="B214" s="103"/>
      <c r="C214" s="111"/>
      <c r="D214" s="244"/>
      <c r="E214" s="244"/>
      <c r="F214" s="111"/>
      <c r="G214" s="114"/>
      <c r="H214" s="192"/>
    </row>
    <row r="215" spans="1:8" s="115" customFormat="1" ht="15">
      <c r="A215" s="112"/>
      <c r="B215" s="103"/>
      <c r="C215" s="111"/>
      <c r="D215" s="244"/>
      <c r="E215" s="244"/>
      <c r="F215" s="111"/>
      <c r="G215" s="114"/>
      <c r="H215" s="192"/>
    </row>
    <row r="216" spans="1:8" s="115" customFormat="1" ht="15">
      <c r="A216" s="112"/>
      <c r="B216" s="103"/>
      <c r="C216" s="111"/>
      <c r="D216" s="244"/>
      <c r="E216" s="244"/>
      <c r="F216" s="111"/>
      <c r="G216" s="114"/>
      <c r="H216" s="192"/>
    </row>
    <row r="217" spans="1:8" s="115" customFormat="1" ht="15">
      <c r="A217" s="112"/>
      <c r="B217" s="103"/>
      <c r="C217" s="111"/>
      <c r="D217" s="244"/>
      <c r="E217" s="244"/>
      <c r="F217" s="111"/>
      <c r="G217" s="114"/>
      <c r="H217" s="192"/>
    </row>
    <row r="218" spans="1:8" s="115" customFormat="1" ht="15">
      <c r="A218" s="112"/>
      <c r="B218" s="103"/>
      <c r="C218" s="111"/>
      <c r="D218" s="244"/>
      <c r="E218" s="244"/>
      <c r="F218" s="111"/>
      <c r="G218" s="114"/>
      <c r="H218" s="192"/>
    </row>
    <row r="219" spans="1:8" s="115" customFormat="1" ht="15">
      <c r="A219" s="112"/>
      <c r="B219" s="103"/>
      <c r="C219" s="111"/>
      <c r="D219" s="244"/>
      <c r="E219" s="244"/>
      <c r="F219" s="111"/>
      <c r="G219" s="114"/>
      <c r="H219" s="192"/>
    </row>
    <row r="220" spans="1:8" s="115" customFormat="1" ht="15">
      <c r="A220" s="112"/>
      <c r="B220" s="103"/>
      <c r="C220" s="111"/>
      <c r="D220" s="244"/>
      <c r="E220" s="244"/>
      <c r="F220" s="111"/>
      <c r="G220" s="114"/>
      <c r="H220" s="192"/>
    </row>
    <row r="221" spans="1:8" s="115" customFormat="1" ht="15">
      <c r="A221" s="112"/>
      <c r="B221" s="103"/>
      <c r="C221" s="111"/>
      <c r="D221" s="244"/>
      <c r="E221" s="244"/>
      <c r="F221" s="111"/>
      <c r="G221" s="114"/>
      <c r="H221" s="192"/>
    </row>
    <row r="222" spans="1:8" s="115" customFormat="1" ht="15">
      <c r="A222" s="112"/>
      <c r="B222" s="103"/>
      <c r="C222" s="111"/>
      <c r="D222" s="244"/>
      <c r="E222" s="244"/>
      <c r="F222" s="111"/>
      <c r="G222" s="114"/>
      <c r="H222" s="192"/>
    </row>
    <row r="223" spans="1:8" s="115" customFormat="1" ht="15">
      <c r="A223" s="112"/>
      <c r="B223" s="103"/>
      <c r="C223" s="111"/>
      <c r="D223" s="244"/>
      <c r="E223" s="244"/>
      <c r="F223" s="111"/>
      <c r="G223" s="114"/>
      <c r="H223" s="192"/>
    </row>
    <row r="224" spans="1:8" s="115" customFormat="1" ht="15">
      <c r="A224" s="112"/>
      <c r="B224" s="103"/>
      <c r="C224" s="111"/>
      <c r="D224" s="244"/>
      <c r="E224" s="244"/>
      <c r="F224" s="111"/>
      <c r="G224" s="114"/>
      <c r="H224" s="192"/>
    </row>
    <row r="225" spans="1:8" s="115" customFormat="1" ht="15">
      <c r="A225" s="112"/>
      <c r="B225" s="103"/>
      <c r="C225" s="111"/>
      <c r="D225" s="244"/>
      <c r="E225" s="244"/>
      <c r="F225" s="111"/>
      <c r="G225" s="114"/>
      <c r="H225" s="192"/>
    </row>
    <row r="226" spans="1:8" s="115" customFormat="1" ht="15">
      <c r="A226" s="112"/>
      <c r="B226" s="103"/>
      <c r="C226" s="111"/>
      <c r="D226" s="244"/>
      <c r="E226" s="244"/>
      <c r="F226" s="111"/>
      <c r="G226" s="114"/>
      <c r="H226" s="192"/>
    </row>
    <row r="227" spans="1:8" s="115" customFormat="1" ht="15">
      <c r="A227" s="112"/>
      <c r="B227" s="103"/>
      <c r="C227" s="111"/>
      <c r="D227" s="244"/>
      <c r="E227" s="244"/>
      <c r="F227" s="111"/>
      <c r="G227" s="114"/>
      <c r="H227" s="192"/>
    </row>
    <row r="228" spans="1:8" s="115" customFormat="1" ht="15">
      <c r="A228" s="112"/>
      <c r="B228" s="103"/>
      <c r="C228" s="111"/>
      <c r="D228" s="244"/>
      <c r="E228" s="244"/>
      <c r="F228" s="111"/>
      <c r="G228" s="114"/>
      <c r="H228" s="192"/>
    </row>
    <row r="229" spans="1:8" s="115" customFormat="1" ht="15">
      <c r="A229" s="112"/>
      <c r="B229" s="103"/>
      <c r="C229" s="111"/>
      <c r="D229" s="244"/>
      <c r="E229" s="244"/>
      <c r="F229" s="111"/>
      <c r="G229" s="114"/>
      <c r="H229" s="192"/>
    </row>
    <row r="230" spans="1:8" s="115" customFormat="1" ht="15">
      <c r="A230" s="112"/>
      <c r="B230" s="103"/>
      <c r="C230" s="111"/>
      <c r="D230" s="244"/>
      <c r="E230" s="244"/>
      <c r="F230" s="111"/>
      <c r="G230" s="114"/>
      <c r="H230" s="192"/>
    </row>
    <row r="231" spans="1:8" s="115" customFormat="1" ht="15">
      <c r="A231" s="112"/>
      <c r="B231" s="103"/>
      <c r="C231" s="111"/>
      <c r="D231" s="244"/>
      <c r="E231" s="244"/>
      <c r="F231" s="111"/>
      <c r="G231" s="114"/>
      <c r="H231" s="192"/>
    </row>
    <row r="232" spans="1:8" s="115" customFormat="1" ht="15">
      <c r="A232" s="112"/>
      <c r="B232" s="103"/>
      <c r="C232" s="111"/>
      <c r="D232" s="244"/>
      <c r="E232" s="244"/>
      <c r="F232" s="111"/>
      <c r="G232" s="114"/>
      <c r="H232" s="192"/>
    </row>
    <row r="233" spans="1:8" s="115" customFormat="1" ht="15">
      <c r="A233" s="112"/>
      <c r="B233" s="103"/>
      <c r="C233" s="111"/>
      <c r="D233" s="244"/>
      <c r="E233" s="244"/>
      <c r="F233" s="111"/>
      <c r="G233" s="114"/>
      <c r="H233" s="192"/>
    </row>
    <row r="234" spans="1:8" s="115" customFormat="1" ht="15">
      <c r="A234" s="112"/>
      <c r="B234" s="103"/>
      <c r="C234" s="111"/>
      <c r="D234" s="244"/>
      <c r="E234" s="244"/>
      <c r="F234" s="111"/>
      <c r="G234" s="114"/>
      <c r="H234" s="192"/>
    </row>
    <row r="235" spans="1:8" s="115" customFormat="1" ht="15">
      <c r="A235" s="112"/>
      <c r="B235" s="103"/>
      <c r="C235" s="111"/>
      <c r="D235" s="244"/>
      <c r="E235" s="244"/>
      <c r="F235" s="111"/>
      <c r="G235" s="114"/>
      <c r="H235" s="192"/>
    </row>
    <row r="236" spans="1:8" s="115" customFormat="1" ht="15">
      <c r="A236" s="112"/>
      <c r="B236" s="103"/>
      <c r="C236" s="111"/>
      <c r="D236" s="244"/>
      <c r="E236" s="244"/>
      <c r="F236" s="111"/>
      <c r="G236" s="114"/>
      <c r="H236" s="192"/>
    </row>
    <row r="237" spans="1:8" s="115" customFormat="1" ht="15">
      <c r="A237" s="112"/>
      <c r="B237" s="103"/>
      <c r="C237" s="111"/>
      <c r="D237" s="244"/>
      <c r="E237" s="244"/>
      <c r="F237" s="111"/>
      <c r="G237" s="114"/>
      <c r="H237" s="192"/>
    </row>
    <row r="238" spans="1:8" s="115" customFormat="1" ht="15">
      <c r="A238" s="112"/>
      <c r="B238" s="103"/>
      <c r="C238" s="111"/>
      <c r="D238" s="244"/>
      <c r="E238" s="244"/>
      <c r="F238" s="111"/>
      <c r="G238" s="114"/>
      <c r="H238" s="192"/>
    </row>
    <row r="239" spans="1:8" s="115" customFormat="1" ht="15">
      <c r="A239" s="112"/>
      <c r="B239" s="103"/>
      <c r="C239" s="111"/>
      <c r="D239" s="244"/>
      <c r="E239" s="244"/>
      <c r="F239" s="111"/>
      <c r="G239" s="114"/>
      <c r="H239" s="192"/>
    </row>
    <row r="240" spans="1:8" s="115" customFormat="1" ht="15">
      <c r="A240" s="112"/>
      <c r="B240" s="103"/>
      <c r="C240" s="111"/>
      <c r="D240" s="244"/>
      <c r="E240" s="244"/>
      <c r="F240" s="111"/>
      <c r="G240" s="114"/>
      <c r="H240" s="192"/>
    </row>
    <row r="241" spans="1:8" s="115" customFormat="1" ht="15">
      <c r="A241" s="112"/>
      <c r="B241" s="103"/>
      <c r="C241" s="111"/>
      <c r="D241" s="244"/>
      <c r="E241" s="244"/>
      <c r="F241" s="111"/>
      <c r="G241" s="114"/>
      <c r="H241" s="192"/>
    </row>
    <row r="242" spans="1:8" s="115" customFormat="1" ht="15">
      <c r="A242" s="112"/>
      <c r="B242" s="103"/>
      <c r="C242" s="111"/>
      <c r="D242" s="244"/>
      <c r="E242" s="244"/>
      <c r="F242" s="111"/>
      <c r="G242" s="114"/>
      <c r="H242" s="192"/>
    </row>
    <row r="243" spans="1:8" s="115" customFormat="1" ht="15">
      <c r="A243" s="112"/>
      <c r="B243" s="103"/>
      <c r="C243" s="111"/>
      <c r="D243" s="244"/>
      <c r="E243" s="244"/>
      <c r="F243" s="111"/>
      <c r="G243" s="114"/>
      <c r="H243" s="192"/>
    </row>
    <row r="244" spans="1:8" s="115" customFormat="1" ht="15">
      <c r="A244" s="112"/>
      <c r="B244" s="103"/>
      <c r="C244" s="111"/>
      <c r="D244" s="244"/>
      <c r="E244" s="244"/>
      <c r="F244" s="111"/>
      <c r="G244" s="114"/>
      <c r="H244" s="192"/>
    </row>
    <row r="245" spans="1:8" s="115" customFormat="1" ht="15">
      <c r="A245" s="112"/>
      <c r="B245" s="103"/>
      <c r="C245" s="111"/>
      <c r="D245" s="244"/>
      <c r="E245" s="244"/>
      <c r="F245" s="111"/>
      <c r="G245" s="114"/>
      <c r="H245" s="192"/>
    </row>
    <row r="246" spans="1:8" s="115" customFormat="1" ht="15">
      <c r="A246" s="112"/>
      <c r="B246" s="103"/>
      <c r="C246" s="111"/>
      <c r="D246" s="244"/>
      <c r="E246" s="244"/>
      <c r="F246" s="111"/>
      <c r="G246" s="114"/>
      <c r="H246" s="192"/>
    </row>
    <row r="247" spans="1:8" s="115" customFormat="1" ht="15">
      <c r="A247" s="112"/>
      <c r="B247" s="103"/>
      <c r="C247" s="111"/>
      <c r="D247" s="244"/>
      <c r="E247" s="244"/>
      <c r="F247" s="111"/>
      <c r="G247" s="114"/>
      <c r="H247" s="192"/>
    </row>
    <row r="248" spans="1:8" s="115" customFormat="1" ht="15">
      <c r="A248" s="112"/>
      <c r="B248" s="103"/>
      <c r="C248" s="111"/>
      <c r="D248" s="244"/>
      <c r="E248" s="244"/>
      <c r="F248" s="111"/>
      <c r="G248" s="114"/>
      <c r="H248" s="192"/>
    </row>
    <row r="249" spans="1:8" s="115" customFormat="1" ht="15">
      <c r="A249" s="112"/>
      <c r="B249" s="103"/>
      <c r="C249" s="111"/>
      <c r="D249" s="244"/>
      <c r="E249" s="244"/>
      <c r="F249" s="111"/>
      <c r="G249" s="114"/>
      <c r="H249" s="192"/>
    </row>
    <row r="250" spans="1:8" s="115" customFormat="1" ht="15">
      <c r="A250" s="112"/>
      <c r="B250" s="103"/>
      <c r="C250" s="111"/>
      <c r="D250" s="244"/>
      <c r="E250" s="244"/>
      <c r="F250" s="111"/>
      <c r="G250" s="114"/>
      <c r="H250" s="192"/>
    </row>
    <row r="251" spans="1:8" s="115" customFormat="1" ht="15">
      <c r="A251" s="112"/>
      <c r="B251" s="103"/>
      <c r="C251" s="111"/>
      <c r="D251" s="244"/>
      <c r="E251" s="244"/>
      <c r="F251" s="111"/>
      <c r="G251" s="114"/>
      <c r="H251" s="192"/>
    </row>
    <row r="252" spans="1:8" s="115" customFormat="1" ht="15">
      <c r="A252" s="112"/>
      <c r="B252" s="103"/>
      <c r="C252" s="111"/>
      <c r="D252" s="244"/>
      <c r="E252" s="244"/>
      <c r="F252" s="111"/>
      <c r="G252" s="114"/>
      <c r="H252" s="192"/>
    </row>
    <row r="253" spans="1:8" s="115" customFormat="1" ht="15">
      <c r="A253" s="112"/>
      <c r="B253" s="103"/>
      <c r="C253" s="111"/>
      <c r="D253" s="244"/>
      <c r="E253" s="244"/>
      <c r="F253" s="111"/>
      <c r="G253" s="114"/>
      <c r="H253" s="192"/>
    </row>
    <row r="254" spans="1:8" s="115" customFormat="1" ht="15">
      <c r="A254" s="112"/>
      <c r="B254" s="103"/>
      <c r="C254" s="111"/>
      <c r="D254" s="244"/>
      <c r="E254" s="244"/>
      <c r="F254" s="111"/>
      <c r="G254" s="114"/>
      <c r="H254" s="192"/>
    </row>
    <row r="255" spans="1:8" s="115" customFormat="1" ht="15">
      <c r="A255" s="112"/>
      <c r="B255" s="103"/>
      <c r="C255" s="111"/>
      <c r="D255" s="244"/>
      <c r="E255" s="244"/>
      <c r="F255" s="111"/>
      <c r="G255" s="114"/>
      <c r="H255" s="192"/>
    </row>
    <row r="256" spans="1:8" s="115" customFormat="1" ht="15">
      <c r="A256" s="112"/>
      <c r="B256" s="103"/>
      <c r="C256" s="111"/>
      <c r="D256" s="244"/>
      <c r="E256" s="244"/>
      <c r="F256" s="111"/>
      <c r="G256" s="114"/>
      <c r="H256" s="192"/>
    </row>
    <row r="257" spans="1:8" s="115" customFormat="1" ht="15">
      <c r="A257" s="112"/>
      <c r="B257" s="103"/>
      <c r="C257" s="111"/>
      <c r="D257" s="244"/>
      <c r="E257" s="244"/>
      <c r="F257" s="111"/>
      <c r="G257" s="114"/>
      <c r="H257" s="192"/>
    </row>
    <row r="258" spans="1:8" s="115" customFormat="1" ht="15">
      <c r="A258" s="112"/>
      <c r="B258" s="103"/>
      <c r="C258" s="111"/>
      <c r="D258" s="244"/>
      <c r="E258" s="244"/>
      <c r="F258" s="111"/>
      <c r="G258" s="114"/>
      <c r="H258" s="192"/>
    </row>
    <row r="259" spans="1:8" s="115" customFormat="1" ht="15">
      <c r="A259" s="112"/>
      <c r="B259" s="103"/>
      <c r="C259" s="111"/>
      <c r="D259" s="244"/>
      <c r="E259" s="244"/>
      <c r="F259" s="111"/>
      <c r="G259" s="114"/>
      <c r="H259" s="192"/>
    </row>
    <row r="260" spans="1:8" s="115" customFormat="1" ht="15">
      <c r="A260" s="112"/>
      <c r="B260" s="103"/>
      <c r="C260" s="111"/>
      <c r="D260" s="244"/>
      <c r="E260" s="244"/>
      <c r="F260" s="111"/>
      <c r="G260" s="114"/>
      <c r="H260" s="192"/>
    </row>
    <row r="261" spans="1:8" s="115" customFormat="1" ht="15">
      <c r="A261" s="112"/>
      <c r="B261" s="103"/>
      <c r="C261" s="111"/>
      <c r="D261" s="244"/>
      <c r="E261" s="244"/>
      <c r="F261" s="111"/>
      <c r="G261" s="114"/>
      <c r="H261" s="192"/>
    </row>
    <row r="262" spans="1:8" s="115" customFormat="1" ht="15">
      <c r="A262" s="112"/>
      <c r="B262" s="103"/>
      <c r="C262" s="111"/>
      <c r="D262" s="244"/>
      <c r="E262" s="244"/>
      <c r="F262" s="111"/>
      <c r="G262" s="114"/>
      <c r="H262" s="192"/>
    </row>
    <row r="263" spans="1:8" s="115" customFormat="1" ht="15">
      <c r="A263" s="112"/>
      <c r="B263" s="103"/>
      <c r="C263" s="111"/>
      <c r="D263" s="244"/>
      <c r="E263" s="244"/>
      <c r="F263" s="111"/>
      <c r="G263" s="114"/>
      <c r="H263" s="192"/>
    </row>
    <row r="264" spans="1:8" s="115" customFormat="1" ht="15">
      <c r="A264" s="112"/>
      <c r="B264" s="103"/>
      <c r="C264" s="111"/>
      <c r="D264" s="244"/>
      <c r="E264" s="244"/>
      <c r="F264" s="111"/>
      <c r="G264" s="114"/>
      <c r="H264" s="192"/>
    </row>
    <row r="265" spans="1:8" s="115" customFormat="1" ht="15">
      <c r="A265" s="112"/>
      <c r="B265" s="103"/>
      <c r="C265" s="111"/>
      <c r="D265" s="244"/>
      <c r="E265" s="244"/>
      <c r="F265" s="111"/>
      <c r="G265" s="114"/>
      <c r="H265" s="192"/>
    </row>
    <row r="266" spans="1:8" s="115" customFormat="1" ht="15">
      <c r="A266" s="112"/>
      <c r="B266" s="103"/>
      <c r="C266" s="111"/>
      <c r="D266" s="244"/>
      <c r="E266" s="244"/>
      <c r="F266" s="111"/>
      <c r="G266" s="114"/>
      <c r="H266" s="192"/>
    </row>
    <row r="267" spans="1:8" s="115" customFormat="1" ht="15">
      <c r="A267" s="112"/>
      <c r="B267" s="103"/>
      <c r="C267" s="111"/>
      <c r="D267" s="244"/>
      <c r="E267" s="244"/>
      <c r="F267" s="111"/>
      <c r="G267" s="114"/>
      <c r="H267" s="192"/>
    </row>
    <row r="268" spans="1:8" s="115" customFormat="1" ht="15">
      <c r="A268" s="112"/>
      <c r="B268" s="103"/>
      <c r="C268" s="111"/>
      <c r="D268" s="244"/>
      <c r="E268" s="244"/>
      <c r="F268" s="111"/>
      <c r="G268" s="114"/>
      <c r="H268" s="192"/>
    </row>
    <row r="269" spans="1:8" s="115" customFormat="1" ht="15">
      <c r="A269" s="112"/>
      <c r="B269" s="103"/>
      <c r="C269" s="111"/>
      <c r="D269" s="244"/>
      <c r="E269" s="244"/>
      <c r="F269" s="111"/>
      <c r="G269" s="114"/>
      <c r="H269" s="192"/>
    </row>
    <row r="270" spans="1:8" s="115" customFormat="1" ht="15">
      <c r="A270" s="112"/>
      <c r="B270" s="103"/>
      <c r="C270" s="111"/>
      <c r="D270" s="244"/>
      <c r="E270" s="244"/>
      <c r="F270" s="111"/>
      <c r="G270" s="114"/>
      <c r="H270" s="192"/>
    </row>
    <row r="271" spans="1:8" s="115" customFormat="1" ht="15">
      <c r="A271" s="112"/>
      <c r="B271" s="103"/>
      <c r="C271" s="111"/>
      <c r="D271" s="244"/>
      <c r="E271" s="244"/>
      <c r="F271" s="111"/>
      <c r="G271" s="114"/>
      <c r="H271" s="192"/>
    </row>
    <row r="272" spans="1:8" s="115" customFormat="1" ht="15">
      <c r="A272" s="112"/>
      <c r="B272" s="103"/>
      <c r="C272" s="111"/>
      <c r="D272" s="244"/>
      <c r="E272" s="244"/>
      <c r="F272" s="111"/>
      <c r="G272" s="114"/>
      <c r="H272" s="192"/>
    </row>
    <row r="273" spans="1:8" s="115" customFormat="1" ht="15">
      <c r="A273" s="112"/>
      <c r="B273" s="103"/>
      <c r="C273" s="111"/>
      <c r="D273" s="244"/>
      <c r="E273" s="244"/>
      <c r="F273" s="111"/>
      <c r="G273" s="114"/>
      <c r="H273" s="192"/>
    </row>
    <row r="274" spans="1:8" s="115" customFormat="1" ht="15">
      <c r="A274" s="112"/>
      <c r="B274" s="103"/>
      <c r="C274" s="111"/>
      <c r="D274" s="244"/>
      <c r="E274" s="244"/>
      <c r="F274" s="111"/>
      <c r="G274" s="114"/>
      <c r="H274" s="192"/>
    </row>
    <row r="275" spans="1:8" s="115" customFormat="1" ht="15">
      <c r="A275" s="112"/>
      <c r="B275" s="103"/>
      <c r="C275" s="111"/>
      <c r="D275" s="244"/>
      <c r="E275" s="244"/>
      <c r="F275" s="111"/>
      <c r="G275" s="114"/>
      <c r="H275" s="192"/>
    </row>
    <row r="276" spans="1:8" s="115" customFormat="1" ht="15">
      <c r="A276" s="112"/>
      <c r="B276" s="103"/>
      <c r="C276" s="111"/>
      <c r="D276" s="244"/>
      <c r="E276" s="244"/>
      <c r="F276" s="111"/>
      <c r="G276" s="114"/>
      <c r="H276" s="192"/>
    </row>
    <row r="277" spans="1:8" s="115" customFormat="1" ht="15">
      <c r="A277" s="112"/>
      <c r="B277" s="103"/>
      <c r="C277" s="111"/>
      <c r="D277" s="244"/>
      <c r="E277" s="244"/>
      <c r="F277" s="111"/>
      <c r="G277" s="114"/>
      <c r="H277" s="192"/>
    </row>
    <row r="278" spans="1:8" s="115" customFormat="1" ht="15">
      <c r="A278" s="112"/>
      <c r="B278" s="103"/>
      <c r="C278" s="111"/>
      <c r="D278" s="244"/>
      <c r="E278" s="244"/>
      <c r="F278" s="111"/>
      <c r="G278" s="114"/>
      <c r="H278" s="192"/>
    </row>
    <row r="279" spans="1:8" s="115" customFormat="1" ht="15">
      <c r="A279" s="112"/>
      <c r="B279" s="103"/>
      <c r="C279" s="111"/>
      <c r="D279" s="244"/>
      <c r="E279" s="244"/>
      <c r="F279" s="111"/>
      <c r="G279" s="114"/>
      <c r="H279" s="192"/>
    </row>
    <row r="280" spans="1:8" s="115" customFormat="1" ht="15">
      <c r="A280" s="112"/>
      <c r="B280" s="103"/>
      <c r="C280" s="111"/>
      <c r="D280" s="244"/>
      <c r="E280" s="244"/>
      <c r="F280" s="111"/>
      <c r="G280" s="114"/>
      <c r="H280" s="192"/>
    </row>
    <row r="281" spans="1:8" s="115" customFormat="1" ht="15">
      <c r="A281" s="112"/>
      <c r="B281" s="103"/>
      <c r="C281" s="111"/>
      <c r="D281" s="244"/>
      <c r="E281" s="244"/>
      <c r="F281" s="111"/>
      <c r="G281" s="114"/>
      <c r="H281" s="192"/>
    </row>
    <row r="282" spans="1:8" s="115" customFormat="1" ht="15">
      <c r="A282" s="112"/>
      <c r="B282" s="103"/>
      <c r="C282" s="111"/>
      <c r="D282" s="244"/>
      <c r="E282" s="244"/>
      <c r="F282" s="111"/>
      <c r="G282" s="114"/>
      <c r="H282" s="192"/>
    </row>
    <row r="283" spans="1:8" s="115" customFormat="1" ht="15">
      <c r="A283" s="112"/>
      <c r="B283" s="103"/>
      <c r="C283" s="111"/>
      <c r="D283" s="244"/>
      <c r="E283" s="244"/>
      <c r="F283" s="111"/>
      <c r="G283" s="114"/>
      <c r="H283" s="192"/>
    </row>
    <row r="284" spans="1:8" s="115" customFormat="1" ht="15">
      <c r="A284" s="112"/>
      <c r="B284" s="103"/>
      <c r="C284" s="111"/>
      <c r="D284" s="244"/>
      <c r="E284" s="244"/>
      <c r="F284" s="111"/>
      <c r="G284" s="114"/>
      <c r="H284" s="192"/>
    </row>
    <row r="285" spans="1:8" s="115" customFormat="1" ht="15">
      <c r="A285" s="112"/>
      <c r="B285" s="103"/>
      <c r="C285" s="111"/>
      <c r="D285" s="244"/>
      <c r="E285" s="244"/>
      <c r="F285" s="111"/>
      <c r="G285" s="114"/>
      <c r="H285" s="192"/>
    </row>
    <row r="286" spans="1:8" s="115" customFormat="1" ht="15">
      <c r="A286" s="112"/>
      <c r="B286" s="103"/>
      <c r="C286" s="111"/>
      <c r="D286" s="244"/>
      <c r="E286" s="244"/>
      <c r="F286" s="111"/>
      <c r="G286" s="114"/>
      <c r="H286" s="192"/>
    </row>
    <row r="287" spans="1:8" s="115" customFormat="1" ht="15">
      <c r="A287" s="112"/>
      <c r="B287" s="103"/>
      <c r="C287" s="111"/>
      <c r="D287" s="244"/>
      <c r="E287" s="244"/>
      <c r="F287" s="111"/>
      <c r="G287" s="114"/>
      <c r="H287" s="192"/>
    </row>
    <row r="288" spans="1:8" s="115" customFormat="1" ht="15">
      <c r="A288" s="112"/>
      <c r="B288" s="103"/>
      <c r="C288" s="111"/>
      <c r="D288" s="244"/>
      <c r="E288" s="244"/>
      <c r="F288" s="111"/>
      <c r="G288" s="114"/>
      <c r="H288" s="192"/>
    </row>
    <row r="289" spans="1:8" s="115" customFormat="1" ht="15">
      <c r="A289" s="112"/>
      <c r="B289" s="103"/>
      <c r="C289" s="111"/>
      <c r="D289" s="244"/>
      <c r="E289" s="244"/>
      <c r="F289" s="111"/>
      <c r="G289" s="114"/>
      <c r="H289" s="192"/>
    </row>
    <row r="290" spans="1:8" s="115" customFormat="1" ht="15">
      <c r="A290" s="112"/>
      <c r="B290" s="103"/>
      <c r="C290" s="111"/>
      <c r="D290" s="244"/>
      <c r="E290" s="244"/>
      <c r="F290" s="111"/>
      <c r="G290" s="114"/>
      <c r="H290" s="192"/>
    </row>
    <row r="291" spans="1:8" s="115" customFormat="1" ht="15">
      <c r="A291" s="112"/>
      <c r="B291" s="103"/>
      <c r="C291" s="111"/>
      <c r="D291" s="244"/>
      <c r="E291" s="244"/>
      <c r="F291" s="111"/>
      <c r="G291" s="114"/>
      <c r="H291" s="192"/>
    </row>
    <row r="292" spans="1:8" s="115" customFormat="1" ht="15">
      <c r="A292" s="112"/>
      <c r="B292" s="103"/>
      <c r="C292" s="111"/>
      <c r="D292" s="244"/>
      <c r="E292" s="244"/>
      <c r="F292" s="111"/>
      <c r="G292" s="114"/>
      <c r="H292" s="192"/>
    </row>
    <row r="293" spans="1:8" s="115" customFormat="1" ht="15">
      <c r="A293" s="112"/>
      <c r="B293" s="103"/>
      <c r="C293" s="111"/>
      <c r="D293" s="244"/>
      <c r="E293" s="244"/>
      <c r="F293" s="111"/>
      <c r="G293" s="114"/>
      <c r="H293" s="192"/>
    </row>
    <row r="294" spans="1:8" s="115" customFormat="1" ht="15">
      <c r="A294" s="112"/>
      <c r="B294" s="103"/>
      <c r="C294" s="111"/>
      <c r="D294" s="244"/>
      <c r="E294" s="244"/>
      <c r="F294" s="111"/>
      <c r="G294" s="114"/>
      <c r="H294" s="192"/>
    </row>
    <row r="295" spans="1:8" s="115" customFormat="1" ht="15">
      <c r="A295" s="112"/>
      <c r="B295" s="103"/>
      <c r="C295" s="111"/>
      <c r="D295" s="244"/>
      <c r="E295" s="244"/>
      <c r="F295" s="111"/>
      <c r="G295" s="114"/>
      <c r="H295" s="192"/>
    </row>
    <row r="296" spans="1:8" s="115" customFormat="1" ht="15">
      <c r="A296" s="112"/>
      <c r="B296" s="103"/>
      <c r="C296" s="111"/>
      <c r="D296" s="244"/>
      <c r="E296" s="244"/>
      <c r="F296" s="111"/>
      <c r="G296" s="114"/>
      <c r="H296" s="192"/>
    </row>
    <row r="297" spans="1:8" s="115" customFormat="1" ht="15">
      <c r="A297" s="112"/>
      <c r="B297" s="103"/>
      <c r="C297" s="111"/>
      <c r="D297" s="244"/>
      <c r="E297" s="244"/>
      <c r="F297" s="111"/>
      <c r="G297" s="114"/>
      <c r="H297" s="192"/>
    </row>
    <row r="298" spans="1:8" s="115" customFormat="1" ht="15">
      <c r="A298" s="112"/>
      <c r="B298" s="103"/>
      <c r="C298" s="111"/>
      <c r="D298" s="244"/>
      <c r="E298" s="244"/>
      <c r="F298" s="111"/>
      <c r="G298" s="114"/>
      <c r="H298" s="192"/>
    </row>
    <row r="299" spans="1:8" s="115" customFormat="1" ht="15">
      <c r="A299" s="112"/>
      <c r="B299" s="103"/>
      <c r="C299" s="111"/>
      <c r="D299" s="244"/>
      <c r="E299" s="244"/>
      <c r="F299" s="111"/>
      <c r="G299" s="114"/>
      <c r="H299" s="192"/>
    </row>
    <row r="300" spans="1:8" s="115" customFormat="1" ht="15">
      <c r="A300" s="112"/>
      <c r="B300" s="103"/>
      <c r="C300" s="111"/>
      <c r="D300" s="244"/>
      <c r="E300" s="244"/>
      <c r="F300" s="111"/>
      <c r="G300" s="114"/>
      <c r="H300" s="192"/>
    </row>
    <row r="301" spans="1:8" s="115" customFormat="1" ht="15">
      <c r="A301" s="112"/>
      <c r="B301" s="103"/>
      <c r="C301" s="111"/>
      <c r="D301" s="244"/>
      <c r="E301" s="244"/>
      <c r="F301" s="111"/>
      <c r="G301" s="114"/>
      <c r="H301" s="192"/>
    </row>
    <row r="302" spans="1:8" s="115" customFormat="1" ht="15">
      <c r="A302" s="112"/>
      <c r="B302" s="103"/>
      <c r="C302" s="111"/>
      <c r="D302" s="244"/>
      <c r="E302" s="244"/>
      <c r="F302" s="111"/>
      <c r="G302" s="114"/>
      <c r="H302" s="192"/>
    </row>
    <row r="303" spans="1:8" s="115" customFormat="1" ht="15">
      <c r="A303" s="112"/>
      <c r="B303" s="103"/>
      <c r="C303" s="111"/>
      <c r="D303" s="244"/>
      <c r="E303" s="244"/>
      <c r="F303" s="111"/>
      <c r="G303" s="114"/>
      <c r="H303" s="192"/>
    </row>
    <row r="304" spans="1:8" s="115" customFormat="1" ht="15">
      <c r="A304" s="112"/>
      <c r="B304" s="103"/>
      <c r="C304" s="111"/>
      <c r="D304" s="244"/>
      <c r="E304" s="244"/>
      <c r="F304" s="111"/>
      <c r="G304" s="114"/>
      <c r="H304" s="192"/>
    </row>
    <row r="305" spans="1:8" s="115" customFormat="1" ht="15">
      <c r="A305" s="112"/>
      <c r="B305" s="103"/>
      <c r="C305" s="111"/>
      <c r="D305" s="244"/>
      <c r="E305" s="244"/>
      <c r="F305" s="111"/>
      <c r="G305" s="114"/>
      <c r="H305" s="192"/>
    </row>
    <row r="306" spans="1:8" s="115" customFormat="1" ht="15">
      <c r="A306" s="112"/>
      <c r="B306" s="103"/>
      <c r="C306" s="111"/>
      <c r="D306" s="244"/>
      <c r="E306" s="244"/>
      <c r="F306" s="111"/>
      <c r="G306" s="114"/>
      <c r="H306" s="192"/>
    </row>
    <row r="307" spans="1:8" s="115" customFormat="1" ht="15">
      <c r="A307" s="112"/>
      <c r="B307" s="103"/>
      <c r="C307" s="111"/>
      <c r="D307" s="244"/>
      <c r="E307" s="244"/>
      <c r="F307" s="111"/>
      <c r="G307" s="114"/>
      <c r="H307" s="192"/>
    </row>
    <row r="308" spans="1:8" s="115" customFormat="1" ht="15">
      <c r="A308" s="112"/>
      <c r="B308" s="103"/>
      <c r="C308" s="111"/>
      <c r="D308" s="244"/>
      <c r="E308" s="244"/>
      <c r="F308" s="111"/>
      <c r="G308" s="114"/>
      <c r="H308" s="192"/>
    </row>
    <row r="309" spans="1:8" s="115" customFormat="1" ht="15">
      <c r="A309" s="112"/>
      <c r="B309" s="103"/>
      <c r="C309" s="111"/>
      <c r="D309" s="244"/>
      <c r="E309" s="244"/>
      <c r="F309" s="111"/>
      <c r="G309" s="114"/>
      <c r="H309" s="192"/>
    </row>
    <row r="310" spans="1:8" s="115" customFormat="1" ht="15">
      <c r="A310" s="112"/>
      <c r="B310" s="103"/>
      <c r="C310" s="111"/>
      <c r="D310" s="244"/>
      <c r="E310" s="244"/>
      <c r="F310" s="111"/>
      <c r="G310" s="114"/>
      <c r="H310" s="192"/>
    </row>
    <row r="311" spans="1:8" s="115" customFormat="1" ht="15">
      <c r="A311" s="112"/>
      <c r="B311" s="103"/>
      <c r="C311" s="111"/>
      <c r="D311" s="244"/>
      <c r="E311" s="244"/>
      <c r="F311" s="111"/>
      <c r="G311" s="114"/>
      <c r="H311" s="192"/>
    </row>
    <row r="312" spans="1:8" s="115" customFormat="1" ht="15">
      <c r="A312" s="112"/>
      <c r="B312" s="103"/>
      <c r="C312" s="111"/>
      <c r="D312" s="244"/>
      <c r="E312" s="244"/>
      <c r="F312" s="111"/>
      <c r="G312" s="114"/>
      <c r="H312" s="192"/>
    </row>
    <row r="313" spans="1:8" s="115" customFormat="1" ht="15">
      <c r="A313" s="112"/>
      <c r="B313" s="103"/>
      <c r="C313" s="111"/>
      <c r="D313" s="244"/>
      <c r="E313" s="244"/>
      <c r="F313" s="111"/>
      <c r="G313" s="114"/>
      <c r="H313" s="192"/>
    </row>
    <row r="314" spans="1:8" s="115" customFormat="1" ht="15">
      <c r="A314" s="112"/>
      <c r="B314" s="103"/>
      <c r="C314" s="111"/>
      <c r="D314" s="244"/>
      <c r="E314" s="244"/>
      <c r="F314" s="111"/>
      <c r="G314" s="114"/>
      <c r="H314" s="192"/>
    </row>
    <row r="315" spans="1:8" s="115" customFormat="1" ht="15">
      <c r="A315" s="112"/>
      <c r="B315" s="103"/>
      <c r="C315" s="111"/>
      <c r="D315" s="244"/>
      <c r="E315" s="244"/>
      <c r="F315" s="111"/>
      <c r="G315" s="114"/>
      <c r="H315" s="192"/>
    </row>
    <row r="316" spans="1:8" s="115" customFormat="1" ht="15">
      <c r="A316" s="112"/>
      <c r="B316" s="103"/>
      <c r="C316" s="111"/>
      <c r="D316" s="244"/>
      <c r="E316" s="244"/>
      <c r="F316" s="111"/>
      <c r="G316" s="114"/>
      <c r="H316" s="192"/>
    </row>
    <row r="317" spans="1:8" s="115" customFormat="1" ht="15">
      <c r="A317" s="112"/>
      <c r="B317" s="103"/>
      <c r="C317" s="111"/>
      <c r="D317" s="244"/>
      <c r="E317" s="244"/>
      <c r="F317" s="111"/>
      <c r="G317" s="114"/>
      <c r="H317" s="192"/>
    </row>
    <row r="318" spans="1:8" s="115" customFormat="1" ht="15">
      <c r="A318" s="112"/>
      <c r="B318" s="103"/>
      <c r="C318" s="111"/>
      <c r="D318" s="244"/>
      <c r="E318" s="244"/>
      <c r="F318" s="111"/>
      <c r="G318" s="114"/>
      <c r="H318" s="192"/>
    </row>
    <row r="319" spans="1:8" s="115" customFormat="1" ht="15">
      <c r="A319" s="112"/>
      <c r="B319" s="103"/>
      <c r="C319" s="111"/>
      <c r="D319" s="244"/>
      <c r="E319" s="244"/>
      <c r="F319" s="111"/>
      <c r="G319" s="114"/>
      <c r="H319" s="192"/>
    </row>
    <row r="320" spans="1:8" s="115" customFormat="1" ht="15">
      <c r="A320" s="112"/>
      <c r="B320" s="103"/>
      <c r="C320" s="111"/>
      <c r="D320" s="244"/>
      <c r="E320" s="244"/>
      <c r="F320" s="111"/>
      <c r="G320" s="114"/>
      <c r="H320" s="192"/>
    </row>
    <row r="321" spans="1:8" s="115" customFormat="1" ht="15">
      <c r="A321" s="112"/>
      <c r="B321" s="103"/>
      <c r="C321" s="111"/>
      <c r="D321" s="244"/>
      <c r="E321" s="244"/>
      <c r="F321" s="111"/>
      <c r="G321" s="114"/>
      <c r="H321" s="192"/>
    </row>
    <row r="322" spans="1:8" s="115" customFormat="1" ht="15">
      <c r="A322" s="112"/>
      <c r="B322" s="103"/>
      <c r="C322" s="111"/>
      <c r="D322" s="244"/>
      <c r="E322" s="244"/>
      <c r="F322" s="111"/>
      <c r="G322" s="114"/>
      <c r="H322" s="192"/>
    </row>
    <row r="323" spans="1:8" s="115" customFormat="1" ht="15">
      <c r="A323" s="112"/>
      <c r="B323" s="103"/>
      <c r="C323" s="111"/>
      <c r="D323" s="244"/>
      <c r="E323" s="244"/>
      <c r="F323" s="111"/>
      <c r="G323" s="114"/>
      <c r="H323" s="192"/>
    </row>
    <row r="324" spans="1:8" s="115" customFormat="1" ht="15">
      <c r="A324" s="112"/>
      <c r="B324" s="103"/>
      <c r="C324" s="111"/>
      <c r="D324" s="244"/>
      <c r="E324" s="244"/>
      <c r="F324" s="111"/>
      <c r="G324" s="114"/>
      <c r="H324" s="192"/>
    </row>
    <row r="325" spans="1:8" s="115" customFormat="1" ht="15">
      <c r="A325" s="112"/>
      <c r="B325" s="103"/>
      <c r="C325" s="111"/>
      <c r="D325" s="244"/>
      <c r="E325" s="244"/>
      <c r="F325" s="111"/>
      <c r="G325" s="114"/>
      <c r="H325" s="192"/>
    </row>
    <row r="326" spans="1:8" s="115" customFormat="1" ht="15">
      <c r="A326" s="112"/>
      <c r="B326" s="103"/>
      <c r="C326" s="111"/>
      <c r="D326" s="244"/>
      <c r="E326" s="244"/>
      <c r="F326" s="111"/>
      <c r="G326" s="114"/>
      <c r="H326" s="192"/>
    </row>
    <row r="327" spans="1:8" s="115" customFormat="1" ht="15">
      <c r="A327" s="112"/>
      <c r="B327" s="103"/>
      <c r="C327" s="111"/>
      <c r="D327" s="244"/>
      <c r="E327" s="244"/>
      <c r="F327" s="111"/>
      <c r="G327" s="114"/>
      <c r="H327" s="192"/>
    </row>
    <row r="328" spans="1:8" s="115" customFormat="1" ht="15">
      <c r="A328" s="112"/>
      <c r="B328" s="103"/>
      <c r="C328" s="111"/>
      <c r="D328" s="244"/>
      <c r="E328" s="244"/>
      <c r="F328" s="111"/>
      <c r="G328" s="114"/>
      <c r="H328" s="192"/>
    </row>
    <row r="329" spans="1:8" s="115" customFormat="1" ht="15">
      <c r="A329" s="112"/>
      <c r="B329" s="103"/>
      <c r="C329" s="111"/>
      <c r="D329" s="244"/>
      <c r="E329" s="244"/>
      <c r="F329" s="111"/>
      <c r="G329" s="114"/>
      <c r="H329" s="192"/>
    </row>
    <row r="330" spans="1:8" s="115" customFormat="1" ht="15">
      <c r="A330" s="112"/>
      <c r="B330" s="103"/>
      <c r="C330" s="111"/>
      <c r="D330" s="244"/>
      <c r="E330" s="244"/>
      <c r="F330" s="111"/>
      <c r="G330" s="114"/>
      <c r="H330" s="192"/>
    </row>
    <row r="331" spans="1:8" s="115" customFormat="1" ht="15">
      <c r="A331" s="112"/>
      <c r="B331" s="103"/>
      <c r="C331" s="111"/>
      <c r="D331" s="244"/>
      <c r="E331" s="244"/>
      <c r="F331" s="111"/>
      <c r="G331" s="114"/>
      <c r="H331" s="192"/>
    </row>
    <row r="332" spans="1:8" s="115" customFormat="1" ht="15">
      <c r="A332" s="112"/>
      <c r="B332" s="103"/>
      <c r="C332" s="111"/>
      <c r="D332" s="244"/>
      <c r="E332" s="244"/>
      <c r="F332" s="111"/>
      <c r="G332" s="114"/>
      <c r="H332" s="192"/>
    </row>
    <row r="333" spans="1:8" s="115" customFormat="1" ht="15">
      <c r="A333" s="112"/>
      <c r="B333" s="103"/>
      <c r="C333" s="111"/>
      <c r="D333" s="244"/>
      <c r="E333" s="244"/>
      <c r="F333" s="111"/>
      <c r="G333" s="114"/>
      <c r="H333" s="192"/>
    </row>
    <row r="334" spans="1:8" s="115" customFormat="1" ht="15">
      <c r="A334" s="112"/>
      <c r="B334" s="103"/>
      <c r="C334" s="111"/>
      <c r="D334" s="244"/>
      <c r="E334" s="244"/>
      <c r="F334" s="111"/>
      <c r="G334" s="114"/>
      <c r="H334" s="192"/>
    </row>
    <row r="335" spans="1:8" s="115" customFormat="1" ht="15">
      <c r="A335" s="112"/>
      <c r="B335" s="103"/>
      <c r="C335" s="111"/>
      <c r="D335" s="244"/>
      <c r="E335" s="244"/>
      <c r="F335" s="111"/>
      <c r="G335" s="114"/>
      <c r="H335" s="192"/>
    </row>
    <row r="336" spans="1:8" s="115" customFormat="1" ht="15">
      <c r="A336" s="112"/>
      <c r="B336" s="103"/>
      <c r="C336" s="111"/>
      <c r="D336" s="244"/>
      <c r="E336" s="244"/>
      <c r="F336" s="111"/>
      <c r="G336" s="114"/>
      <c r="H336" s="192"/>
    </row>
    <row r="337" spans="1:8" s="115" customFormat="1" ht="15">
      <c r="A337" s="112"/>
      <c r="B337" s="103"/>
      <c r="C337" s="111"/>
      <c r="D337" s="244"/>
      <c r="E337" s="244"/>
      <c r="F337" s="111"/>
      <c r="G337" s="114"/>
      <c r="H337" s="192"/>
    </row>
    <row r="338" spans="1:8" s="115" customFormat="1" ht="15">
      <c r="A338" s="112"/>
      <c r="B338" s="103"/>
      <c r="C338" s="111"/>
      <c r="D338" s="244"/>
      <c r="E338" s="244"/>
      <c r="F338" s="111"/>
      <c r="G338" s="114"/>
      <c r="H338" s="192"/>
    </row>
    <row r="339" spans="1:8" s="115" customFormat="1" ht="15">
      <c r="A339" s="112"/>
      <c r="B339" s="103"/>
      <c r="C339" s="111"/>
      <c r="D339" s="244"/>
      <c r="E339" s="244"/>
      <c r="F339" s="111"/>
      <c r="G339" s="114"/>
      <c r="H339" s="192"/>
    </row>
    <row r="340" spans="1:8" s="115" customFormat="1" ht="15">
      <c r="A340" s="112"/>
      <c r="B340" s="103"/>
      <c r="C340" s="111"/>
      <c r="D340" s="244"/>
      <c r="E340" s="244"/>
      <c r="F340" s="111"/>
      <c r="G340" s="114"/>
      <c r="H340" s="192"/>
    </row>
    <row r="341" spans="1:8" s="115" customFormat="1" ht="15">
      <c r="A341" s="112"/>
      <c r="B341" s="103"/>
      <c r="C341" s="111"/>
      <c r="D341" s="244"/>
      <c r="E341" s="244"/>
      <c r="F341" s="111"/>
      <c r="G341" s="114"/>
      <c r="H341" s="192"/>
    </row>
    <row r="342" spans="1:8" s="115" customFormat="1" ht="15">
      <c r="A342" s="112"/>
      <c r="B342" s="103"/>
      <c r="C342" s="111"/>
      <c r="D342" s="244"/>
      <c r="E342" s="244"/>
      <c r="F342" s="111"/>
      <c r="G342" s="114"/>
      <c r="H342" s="192"/>
    </row>
    <row r="343" spans="1:8" s="115" customFormat="1" ht="15">
      <c r="A343" s="112"/>
      <c r="B343" s="103"/>
      <c r="C343" s="111"/>
      <c r="D343" s="244"/>
      <c r="E343" s="244"/>
      <c r="F343" s="111"/>
      <c r="G343" s="114"/>
      <c r="H343" s="192"/>
    </row>
    <row r="344" spans="1:8" s="115" customFormat="1" ht="15">
      <c r="A344" s="112"/>
      <c r="B344" s="103"/>
      <c r="C344" s="111"/>
      <c r="D344" s="244"/>
      <c r="E344" s="244"/>
      <c r="F344" s="111"/>
      <c r="G344" s="114"/>
      <c r="H344" s="192"/>
    </row>
    <row r="345" spans="1:8" s="115" customFormat="1" ht="15">
      <c r="A345" s="112"/>
      <c r="B345" s="103"/>
      <c r="C345" s="111"/>
      <c r="D345" s="244"/>
      <c r="E345" s="244"/>
      <c r="F345" s="111"/>
      <c r="G345" s="114"/>
      <c r="H345" s="192"/>
    </row>
    <row r="346" spans="1:8" s="115" customFormat="1" ht="15">
      <c r="A346" s="112"/>
      <c r="B346" s="103"/>
      <c r="C346" s="111"/>
      <c r="D346" s="244"/>
      <c r="E346" s="244"/>
      <c r="F346" s="111"/>
      <c r="G346" s="114"/>
      <c r="H346" s="192"/>
    </row>
    <row r="347" spans="1:8" s="115" customFormat="1" ht="15">
      <c r="A347" s="112"/>
      <c r="B347" s="103"/>
      <c r="C347" s="111"/>
      <c r="D347" s="244"/>
      <c r="E347" s="244"/>
      <c r="F347" s="111"/>
      <c r="G347" s="114"/>
      <c r="H347" s="192"/>
    </row>
    <row r="348" spans="1:8" s="115" customFormat="1" ht="15">
      <c r="A348" s="112"/>
      <c r="B348" s="103"/>
      <c r="C348" s="111"/>
      <c r="D348" s="244"/>
      <c r="E348" s="244"/>
      <c r="F348" s="111"/>
      <c r="G348" s="114"/>
      <c r="H348" s="192"/>
    </row>
    <row r="349" spans="1:8" s="115" customFormat="1" ht="15">
      <c r="A349" s="112"/>
      <c r="B349" s="103"/>
      <c r="C349" s="111"/>
      <c r="D349" s="244"/>
      <c r="E349" s="244"/>
      <c r="F349" s="111"/>
      <c r="G349" s="114"/>
      <c r="H349" s="192"/>
    </row>
    <row r="350" spans="1:8" s="115" customFormat="1" ht="15">
      <c r="A350" s="112"/>
      <c r="B350" s="103"/>
      <c r="C350" s="111"/>
      <c r="D350" s="244"/>
      <c r="E350" s="244"/>
      <c r="F350" s="111"/>
      <c r="G350" s="114"/>
      <c r="H350" s="192"/>
    </row>
    <row r="351" spans="1:8" s="115" customFormat="1" ht="15">
      <c r="A351" s="112"/>
      <c r="B351" s="103"/>
      <c r="C351" s="111"/>
      <c r="D351" s="244"/>
      <c r="E351" s="244"/>
      <c r="F351" s="111"/>
      <c r="G351" s="114"/>
      <c r="H351" s="192"/>
    </row>
    <row r="352" spans="1:8" s="115" customFormat="1" ht="15">
      <c r="A352" s="112"/>
      <c r="B352" s="103"/>
      <c r="C352" s="111"/>
      <c r="D352" s="244"/>
      <c r="E352" s="244"/>
      <c r="F352" s="111"/>
      <c r="G352" s="114"/>
      <c r="H352" s="192"/>
    </row>
    <row r="353" spans="1:8" s="115" customFormat="1" ht="15">
      <c r="A353" s="112"/>
      <c r="B353" s="103"/>
      <c r="C353" s="111"/>
      <c r="D353" s="244"/>
      <c r="E353" s="244"/>
      <c r="F353" s="111"/>
      <c r="G353" s="114"/>
      <c r="H353" s="192"/>
    </row>
    <row r="354" spans="1:8" s="115" customFormat="1" ht="15">
      <c r="A354" s="112"/>
      <c r="B354" s="103"/>
      <c r="C354" s="111"/>
      <c r="D354" s="244"/>
      <c r="E354" s="244"/>
      <c r="F354" s="111"/>
      <c r="G354" s="114"/>
      <c r="H354" s="192"/>
    </row>
    <row r="355" spans="1:8" s="115" customFormat="1" ht="15">
      <c r="A355" s="112"/>
      <c r="B355" s="103"/>
      <c r="C355" s="111"/>
      <c r="D355" s="244"/>
      <c r="E355" s="244"/>
      <c r="F355" s="111"/>
      <c r="G355" s="114"/>
      <c r="H355" s="192"/>
    </row>
    <row r="356" spans="1:8" s="115" customFormat="1" ht="15">
      <c r="A356" s="112"/>
      <c r="B356" s="103"/>
      <c r="C356" s="111"/>
      <c r="D356" s="244"/>
      <c r="E356" s="244"/>
      <c r="F356" s="111"/>
      <c r="G356" s="114"/>
      <c r="H356" s="192"/>
    </row>
    <row r="357" spans="1:8" s="115" customFormat="1" ht="15">
      <c r="A357" s="112"/>
      <c r="B357" s="103"/>
      <c r="C357" s="111"/>
      <c r="D357" s="244"/>
      <c r="E357" s="244"/>
      <c r="F357" s="111"/>
      <c r="G357" s="114"/>
      <c r="H357" s="192"/>
    </row>
    <row r="358" spans="1:8" s="115" customFormat="1" ht="15">
      <c r="A358" s="112"/>
      <c r="B358" s="103"/>
      <c r="C358" s="111"/>
      <c r="D358" s="244"/>
      <c r="E358" s="244"/>
      <c r="F358" s="111"/>
      <c r="G358" s="114"/>
      <c r="H358" s="192"/>
    </row>
    <row r="359" spans="1:8" s="115" customFormat="1" ht="15">
      <c r="A359" s="112"/>
      <c r="B359" s="103"/>
      <c r="C359" s="111"/>
      <c r="D359" s="244"/>
      <c r="E359" s="244"/>
      <c r="F359" s="111"/>
      <c r="G359" s="114"/>
      <c r="H359" s="192"/>
    </row>
    <row r="360" spans="1:8" s="115" customFormat="1" ht="15">
      <c r="A360" s="112"/>
      <c r="B360" s="103"/>
      <c r="C360" s="111"/>
      <c r="D360" s="244"/>
      <c r="E360" s="244"/>
      <c r="F360" s="111"/>
      <c r="G360" s="114"/>
      <c r="H360" s="192"/>
    </row>
    <row r="361" spans="1:8" s="115" customFormat="1" ht="15">
      <c r="A361" s="112"/>
      <c r="B361" s="103"/>
      <c r="C361" s="111"/>
      <c r="D361" s="244"/>
      <c r="E361" s="244"/>
      <c r="F361" s="111"/>
      <c r="G361" s="114"/>
      <c r="H361" s="192"/>
    </row>
    <row r="362" spans="1:8" s="115" customFormat="1" ht="15">
      <c r="A362" s="112"/>
      <c r="B362" s="103"/>
      <c r="C362" s="111"/>
      <c r="D362" s="244"/>
      <c r="E362" s="244"/>
      <c r="F362" s="111"/>
      <c r="G362" s="114"/>
      <c r="H362" s="192"/>
    </row>
    <row r="363" spans="1:8" s="115" customFormat="1" ht="15">
      <c r="A363" s="112"/>
      <c r="B363" s="103"/>
      <c r="C363" s="111"/>
      <c r="D363" s="244"/>
      <c r="E363" s="244"/>
      <c r="F363" s="111"/>
      <c r="G363" s="114"/>
      <c r="H363" s="192"/>
    </row>
    <row r="364" spans="1:8" s="115" customFormat="1" ht="15">
      <c r="A364" s="112"/>
      <c r="B364" s="103"/>
      <c r="C364" s="111"/>
      <c r="D364" s="244"/>
      <c r="E364" s="244"/>
      <c r="F364" s="111"/>
      <c r="G364" s="114"/>
      <c r="H364" s="192"/>
    </row>
    <row r="365" spans="1:8" s="115" customFormat="1" ht="15">
      <c r="A365" s="112"/>
      <c r="B365" s="103"/>
      <c r="C365" s="111"/>
      <c r="D365" s="244"/>
      <c r="E365" s="244"/>
      <c r="F365" s="111"/>
      <c r="G365" s="114"/>
      <c r="H365" s="192"/>
    </row>
    <row r="366" spans="1:8" s="115" customFormat="1" ht="15">
      <c r="A366" s="112"/>
      <c r="B366" s="103"/>
      <c r="C366" s="111"/>
      <c r="D366" s="244"/>
      <c r="E366" s="244"/>
      <c r="F366" s="111"/>
      <c r="G366" s="114"/>
      <c r="H366" s="192"/>
    </row>
    <row r="367" spans="1:8" s="115" customFormat="1" ht="15">
      <c r="A367" s="112"/>
      <c r="B367" s="103"/>
      <c r="C367" s="111"/>
      <c r="D367" s="244"/>
      <c r="E367" s="244"/>
      <c r="F367" s="111"/>
      <c r="G367" s="114"/>
      <c r="H367" s="192"/>
    </row>
    <row r="368" spans="1:8" s="115" customFormat="1" ht="15">
      <c r="A368" s="112"/>
      <c r="B368" s="103"/>
      <c r="C368" s="111"/>
      <c r="D368" s="244"/>
      <c r="E368" s="244"/>
      <c r="F368" s="111"/>
      <c r="G368" s="114"/>
      <c r="H368" s="192"/>
    </row>
    <row r="369" spans="1:8" s="115" customFormat="1" ht="15">
      <c r="A369" s="112"/>
      <c r="B369" s="103"/>
      <c r="C369" s="111"/>
      <c r="D369" s="244"/>
      <c r="E369" s="244"/>
      <c r="F369" s="111"/>
      <c r="G369" s="114"/>
      <c r="H369" s="192"/>
    </row>
    <row r="370" spans="1:8" s="115" customFormat="1" ht="15">
      <c r="A370" s="112"/>
      <c r="B370" s="103"/>
      <c r="C370" s="111"/>
      <c r="D370" s="244"/>
      <c r="E370" s="244"/>
      <c r="F370" s="111"/>
      <c r="G370" s="114"/>
      <c r="H370" s="192"/>
    </row>
    <row r="371" spans="1:8" s="115" customFormat="1" ht="15">
      <c r="A371" s="112"/>
      <c r="B371" s="103"/>
      <c r="C371" s="111"/>
      <c r="D371" s="244"/>
      <c r="E371" s="244"/>
      <c r="F371" s="111"/>
      <c r="G371" s="114"/>
      <c r="H371" s="192"/>
    </row>
    <row r="372" spans="1:8" s="115" customFormat="1" ht="15">
      <c r="A372" s="112"/>
      <c r="B372" s="103"/>
      <c r="C372" s="111"/>
      <c r="D372" s="244"/>
      <c r="E372" s="244"/>
      <c r="F372" s="111"/>
      <c r="G372" s="114"/>
      <c r="H372" s="192"/>
    </row>
    <row r="373" spans="1:8" s="115" customFormat="1" ht="15">
      <c r="A373" s="112"/>
      <c r="B373" s="103"/>
      <c r="C373" s="111"/>
      <c r="D373" s="244"/>
      <c r="E373" s="244"/>
      <c r="F373" s="111"/>
      <c r="G373" s="114"/>
      <c r="H373" s="192"/>
    </row>
    <row r="374" spans="1:8" s="115" customFormat="1" ht="15">
      <c r="A374" s="112"/>
      <c r="B374" s="103"/>
      <c r="C374" s="111"/>
      <c r="D374" s="244"/>
      <c r="E374" s="244"/>
      <c r="F374" s="111"/>
      <c r="G374" s="114"/>
      <c r="H374" s="192"/>
    </row>
    <row r="375" spans="1:8" s="115" customFormat="1" ht="15">
      <c r="A375" s="112"/>
      <c r="B375" s="103"/>
      <c r="C375" s="111"/>
      <c r="D375" s="244"/>
      <c r="E375" s="244"/>
      <c r="F375" s="111"/>
      <c r="G375" s="114"/>
      <c r="H375" s="192"/>
    </row>
    <row r="376" spans="1:8" s="115" customFormat="1" ht="15">
      <c r="A376" s="112"/>
      <c r="B376" s="103"/>
      <c r="C376" s="111"/>
      <c r="D376" s="244"/>
      <c r="E376" s="244"/>
      <c r="F376" s="111"/>
      <c r="G376" s="114"/>
      <c r="H376" s="192"/>
    </row>
    <row r="377" spans="1:8" s="115" customFormat="1" ht="15">
      <c r="A377" s="112"/>
      <c r="B377" s="103"/>
      <c r="C377" s="111"/>
      <c r="D377" s="244"/>
      <c r="E377" s="244"/>
      <c r="F377" s="111"/>
      <c r="G377" s="114"/>
      <c r="H377" s="192"/>
    </row>
    <row r="378" spans="1:8" s="115" customFormat="1" ht="15">
      <c r="A378" s="112"/>
      <c r="B378" s="103"/>
      <c r="C378" s="111"/>
      <c r="D378" s="244"/>
      <c r="E378" s="244"/>
      <c r="F378" s="111"/>
      <c r="G378" s="114"/>
      <c r="H378" s="192"/>
    </row>
    <row r="379" spans="1:8" s="115" customFormat="1" ht="15">
      <c r="A379" s="112"/>
      <c r="B379" s="103"/>
      <c r="C379" s="111"/>
      <c r="D379" s="244"/>
      <c r="E379" s="244"/>
      <c r="F379" s="111"/>
      <c r="G379" s="114"/>
      <c r="H379" s="192"/>
    </row>
    <row r="380" spans="1:8" s="115" customFormat="1" ht="15">
      <c r="A380" s="112"/>
      <c r="B380" s="103"/>
      <c r="C380" s="111"/>
      <c r="D380" s="244"/>
      <c r="E380" s="244"/>
      <c r="F380" s="111"/>
      <c r="G380" s="114"/>
      <c r="H380" s="192"/>
    </row>
    <row r="381" spans="1:8" s="115" customFormat="1" ht="15">
      <c r="A381" s="112"/>
      <c r="B381" s="103"/>
      <c r="C381" s="111"/>
      <c r="D381" s="244"/>
      <c r="E381" s="244"/>
      <c r="F381" s="111"/>
      <c r="G381" s="114"/>
      <c r="H381" s="192"/>
    </row>
    <row r="382" spans="1:8" s="115" customFormat="1" ht="15">
      <c r="A382" s="112"/>
      <c r="B382" s="103"/>
      <c r="C382" s="111"/>
      <c r="D382" s="244"/>
      <c r="E382" s="244"/>
      <c r="F382" s="111"/>
      <c r="G382" s="114"/>
      <c r="H382" s="192"/>
    </row>
    <row r="383" spans="1:8" s="115" customFormat="1" ht="15">
      <c r="A383" s="112"/>
      <c r="B383" s="103"/>
      <c r="C383" s="111"/>
      <c r="D383" s="244"/>
      <c r="E383" s="244"/>
      <c r="F383" s="111"/>
      <c r="G383" s="114"/>
      <c r="H383" s="192"/>
    </row>
    <row r="384" spans="1:8" s="115" customFormat="1" ht="15">
      <c r="A384" s="112"/>
      <c r="B384" s="103"/>
      <c r="C384" s="111"/>
      <c r="D384" s="244"/>
      <c r="E384" s="244"/>
      <c r="F384" s="111"/>
      <c r="G384" s="114"/>
      <c r="H384" s="192"/>
    </row>
    <row r="385" spans="1:8" s="115" customFormat="1" ht="15">
      <c r="A385" s="112"/>
      <c r="B385" s="103"/>
      <c r="C385" s="111"/>
      <c r="D385" s="244"/>
      <c r="E385" s="244"/>
      <c r="F385" s="111"/>
      <c r="G385" s="114"/>
      <c r="H385" s="192"/>
    </row>
    <row r="386" spans="1:8" s="115" customFormat="1" ht="15">
      <c r="A386" s="112"/>
      <c r="B386" s="103"/>
      <c r="C386" s="111"/>
      <c r="D386" s="244"/>
      <c r="E386" s="244"/>
      <c r="F386" s="111"/>
      <c r="G386" s="114"/>
      <c r="H386" s="192"/>
    </row>
    <row r="387" spans="1:8" s="115" customFormat="1" ht="15">
      <c r="A387" s="112"/>
      <c r="B387" s="103"/>
      <c r="C387" s="111"/>
      <c r="D387" s="244"/>
      <c r="E387" s="244"/>
      <c r="F387" s="111"/>
      <c r="G387" s="114"/>
      <c r="H387" s="192"/>
    </row>
    <row r="388" spans="1:8" s="115" customFormat="1" ht="15">
      <c r="A388" s="112"/>
      <c r="B388" s="103"/>
      <c r="C388" s="111"/>
      <c r="D388" s="244"/>
      <c r="E388" s="244"/>
      <c r="F388" s="111"/>
      <c r="G388" s="114"/>
      <c r="H388" s="192"/>
    </row>
    <row r="389" spans="1:8" s="115" customFormat="1" ht="15">
      <c r="A389" s="112"/>
      <c r="B389" s="103"/>
      <c r="C389" s="111"/>
      <c r="D389" s="244"/>
      <c r="E389" s="244"/>
      <c r="F389" s="111"/>
      <c r="G389" s="114"/>
      <c r="H389" s="192"/>
    </row>
    <row r="390" spans="1:8" s="115" customFormat="1" ht="15">
      <c r="A390" s="112"/>
      <c r="B390" s="103"/>
      <c r="C390" s="111"/>
      <c r="D390" s="244"/>
      <c r="E390" s="244"/>
      <c r="F390" s="111"/>
      <c r="G390" s="114"/>
      <c r="H390" s="192"/>
    </row>
    <row r="391" spans="1:8" s="115" customFormat="1" ht="15">
      <c r="A391" s="112"/>
      <c r="B391" s="103"/>
      <c r="C391" s="111"/>
      <c r="D391" s="244"/>
      <c r="E391" s="244"/>
      <c r="F391" s="111"/>
      <c r="G391" s="114"/>
      <c r="H391" s="192"/>
    </row>
    <row r="392" spans="1:8" s="115" customFormat="1" ht="15">
      <c r="A392" s="112"/>
      <c r="B392" s="103"/>
      <c r="C392" s="111"/>
      <c r="D392" s="244"/>
      <c r="E392" s="244"/>
      <c r="F392" s="111"/>
      <c r="G392" s="114"/>
      <c r="H392" s="192"/>
    </row>
    <row r="393" spans="1:8" s="115" customFormat="1" ht="15">
      <c r="A393" s="112"/>
      <c r="B393" s="103"/>
      <c r="C393" s="111"/>
      <c r="D393" s="244"/>
      <c r="E393" s="244"/>
      <c r="F393" s="111"/>
      <c r="G393" s="114"/>
      <c r="H393" s="192"/>
    </row>
    <row r="394" spans="1:8" s="115" customFormat="1" ht="15">
      <c r="A394" s="112"/>
      <c r="B394" s="103"/>
      <c r="C394" s="111"/>
      <c r="D394" s="244"/>
      <c r="E394" s="244"/>
      <c r="F394" s="111"/>
      <c r="G394" s="114"/>
      <c r="H394" s="192"/>
    </row>
    <row r="395" spans="1:8" s="115" customFormat="1" ht="15">
      <c r="A395" s="112"/>
      <c r="B395" s="103"/>
      <c r="C395" s="111"/>
      <c r="D395" s="244"/>
      <c r="E395" s="244"/>
      <c r="F395" s="111"/>
      <c r="G395" s="114"/>
      <c r="H395" s="192"/>
    </row>
    <row r="396" spans="1:8" s="115" customFormat="1" ht="15">
      <c r="A396" s="112"/>
      <c r="B396" s="103"/>
      <c r="C396" s="111"/>
      <c r="D396" s="244"/>
      <c r="E396" s="244"/>
      <c r="F396" s="111"/>
      <c r="G396" s="114"/>
      <c r="H396" s="192"/>
    </row>
    <row r="397" spans="1:8" s="115" customFormat="1" ht="15">
      <c r="A397" s="112"/>
      <c r="B397" s="103"/>
      <c r="C397" s="111"/>
      <c r="D397" s="244"/>
      <c r="E397" s="244"/>
      <c r="F397" s="111"/>
      <c r="G397" s="114"/>
      <c r="H397" s="192"/>
    </row>
    <row r="398" spans="1:8" s="115" customFormat="1" ht="15">
      <c r="A398" s="112"/>
      <c r="B398" s="103"/>
      <c r="C398" s="111"/>
      <c r="D398" s="244"/>
      <c r="E398" s="244"/>
      <c r="F398" s="111"/>
      <c r="G398" s="114"/>
      <c r="H398" s="192"/>
    </row>
    <row r="399" spans="1:8" s="115" customFormat="1" ht="15">
      <c r="A399" s="112"/>
      <c r="B399" s="103"/>
      <c r="C399" s="111"/>
      <c r="D399" s="244"/>
      <c r="E399" s="244"/>
      <c r="F399" s="111"/>
      <c r="G399" s="114"/>
      <c r="H399" s="192"/>
    </row>
    <row r="400" spans="1:8" s="115" customFormat="1" ht="15">
      <c r="A400" s="112"/>
      <c r="B400" s="103"/>
      <c r="C400" s="111"/>
      <c r="D400" s="244"/>
      <c r="E400" s="244"/>
      <c r="F400" s="111"/>
      <c r="G400" s="114"/>
      <c r="H400" s="192"/>
    </row>
    <row r="401" spans="1:8" s="115" customFormat="1" ht="15">
      <c r="A401" s="112"/>
      <c r="B401" s="103"/>
      <c r="C401" s="111"/>
      <c r="D401" s="244"/>
      <c r="E401" s="244"/>
      <c r="F401" s="111"/>
      <c r="G401" s="114"/>
      <c r="H401" s="192"/>
    </row>
    <row r="402" spans="1:8" s="115" customFormat="1" ht="15">
      <c r="A402" s="112"/>
      <c r="B402" s="103"/>
      <c r="C402" s="111"/>
      <c r="D402" s="244"/>
      <c r="E402" s="244"/>
      <c r="F402" s="111"/>
      <c r="G402" s="114"/>
      <c r="H402" s="192"/>
    </row>
    <row r="403" spans="1:8" s="115" customFormat="1" ht="15">
      <c r="A403" s="112"/>
      <c r="B403" s="103"/>
      <c r="C403" s="111"/>
      <c r="D403" s="244"/>
      <c r="E403" s="244"/>
      <c r="F403" s="111"/>
      <c r="G403" s="114"/>
      <c r="H403" s="192"/>
    </row>
    <row r="404" spans="1:8" s="115" customFormat="1" ht="15">
      <c r="A404" s="112"/>
      <c r="B404" s="103"/>
      <c r="C404" s="111"/>
      <c r="D404" s="244"/>
      <c r="E404" s="244"/>
      <c r="F404" s="111"/>
      <c r="G404" s="114"/>
      <c r="H404" s="192"/>
    </row>
    <row r="405" spans="1:8" s="115" customFormat="1" ht="15">
      <c r="A405" s="112"/>
      <c r="B405" s="103"/>
      <c r="C405" s="111"/>
      <c r="D405" s="244"/>
      <c r="E405" s="244"/>
      <c r="F405" s="111"/>
      <c r="G405" s="114"/>
      <c r="H405" s="192"/>
    </row>
    <row r="406" spans="1:8" s="115" customFormat="1" ht="15">
      <c r="A406" s="112"/>
      <c r="B406" s="103"/>
      <c r="C406" s="111"/>
      <c r="D406" s="244"/>
      <c r="E406" s="244"/>
      <c r="F406" s="111"/>
      <c r="G406" s="114"/>
      <c r="H406" s="192"/>
    </row>
    <row r="407" spans="1:8" s="115" customFormat="1" ht="15">
      <c r="A407" s="112"/>
      <c r="B407" s="103"/>
      <c r="C407" s="111"/>
      <c r="D407" s="244"/>
      <c r="E407" s="244"/>
      <c r="F407" s="111"/>
      <c r="G407" s="114"/>
      <c r="H407" s="192"/>
    </row>
    <row r="408" spans="1:8" s="115" customFormat="1" ht="15">
      <c r="A408" s="112"/>
      <c r="B408" s="103"/>
      <c r="C408" s="111"/>
      <c r="D408" s="244"/>
      <c r="E408" s="244"/>
      <c r="F408" s="111"/>
      <c r="G408" s="114"/>
      <c r="H408" s="192"/>
    </row>
    <row r="409" spans="1:8" s="115" customFormat="1" ht="15">
      <c r="A409" s="112"/>
      <c r="B409" s="103"/>
      <c r="C409" s="111"/>
      <c r="D409" s="244"/>
      <c r="E409" s="244"/>
      <c r="F409" s="111"/>
      <c r="G409" s="114"/>
      <c r="H409" s="192"/>
    </row>
    <row r="410" spans="1:8" s="115" customFormat="1" ht="15">
      <c r="A410" s="112"/>
      <c r="B410" s="103"/>
      <c r="C410" s="111"/>
      <c r="D410" s="244"/>
      <c r="E410" s="244"/>
      <c r="F410" s="111"/>
      <c r="G410" s="114"/>
      <c r="H410" s="192"/>
    </row>
    <row r="411" spans="1:8" s="115" customFormat="1" ht="15">
      <c r="A411" s="112"/>
      <c r="B411" s="103"/>
      <c r="C411" s="111"/>
      <c r="D411" s="244"/>
      <c r="E411" s="244"/>
      <c r="F411" s="111"/>
      <c r="G411" s="114"/>
      <c r="H411" s="192"/>
    </row>
    <row r="412" spans="1:8" s="115" customFormat="1" ht="15">
      <c r="A412" s="112"/>
      <c r="B412" s="103"/>
      <c r="C412" s="111"/>
      <c r="D412" s="244"/>
      <c r="E412" s="244"/>
      <c r="F412" s="111"/>
      <c r="G412" s="114"/>
      <c r="H412" s="192"/>
    </row>
    <row r="413" spans="1:8" s="115" customFormat="1" ht="15">
      <c r="A413" s="112"/>
      <c r="B413" s="103"/>
      <c r="C413" s="111"/>
      <c r="D413" s="244"/>
      <c r="E413" s="244"/>
      <c r="F413" s="111"/>
      <c r="G413" s="114"/>
      <c r="H413" s="192"/>
    </row>
    <row r="414" spans="1:8" s="115" customFormat="1" ht="15">
      <c r="A414" s="112"/>
      <c r="B414" s="103"/>
      <c r="C414" s="111"/>
      <c r="D414" s="244"/>
      <c r="E414" s="244"/>
      <c r="F414" s="111"/>
      <c r="G414" s="114"/>
      <c r="H414" s="192"/>
    </row>
    <row r="415" spans="1:8" s="115" customFormat="1" ht="15">
      <c r="A415" s="112"/>
      <c r="B415" s="103"/>
      <c r="C415" s="111"/>
      <c r="D415" s="244"/>
      <c r="E415" s="244"/>
      <c r="F415" s="111"/>
      <c r="G415" s="114"/>
      <c r="H415" s="192"/>
    </row>
    <row r="416" spans="1:8" s="115" customFormat="1" ht="15">
      <c r="A416" s="112"/>
      <c r="B416" s="103"/>
      <c r="C416" s="111"/>
      <c r="D416" s="244"/>
      <c r="E416" s="244"/>
      <c r="F416" s="111"/>
      <c r="G416" s="114"/>
      <c r="H416" s="192"/>
    </row>
    <row r="417" spans="1:8" s="115" customFormat="1" ht="15">
      <c r="A417" s="112"/>
      <c r="B417" s="103"/>
      <c r="C417" s="111"/>
      <c r="D417" s="244"/>
      <c r="E417" s="244"/>
      <c r="F417" s="111"/>
      <c r="G417" s="114"/>
      <c r="H417" s="192"/>
    </row>
    <row r="418" spans="1:8" s="115" customFormat="1" ht="15">
      <c r="A418" s="112"/>
      <c r="B418" s="103"/>
      <c r="C418" s="111"/>
      <c r="D418" s="244"/>
      <c r="E418" s="244"/>
      <c r="F418" s="111"/>
      <c r="G418" s="114"/>
      <c r="H418" s="192"/>
    </row>
    <row r="419" spans="1:8" s="115" customFormat="1" ht="15">
      <c r="A419" s="112"/>
      <c r="B419" s="103"/>
      <c r="C419" s="111"/>
      <c r="D419" s="244"/>
      <c r="E419" s="244"/>
      <c r="F419" s="111"/>
      <c r="G419" s="114"/>
      <c r="H419" s="192"/>
    </row>
    <row r="420" spans="1:8" s="115" customFormat="1" ht="15">
      <c r="A420" s="112"/>
      <c r="B420" s="103"/>
      <c r="C420" s="111"/>
      <c r="D420" s="244"/>
      <c r="E420" s="244"/>
      <c r="F420" s="111"/>
      <c r="G420" s="114"/>
      <c r="H420" s="192"/>
    </row>
    <row r="421" spans="1:8" s="115" customFormat="1" ht="15">
      <c r="A421" s="112"/>
      <c r="B421" s="103"/>
      <c r="C421" s="111"/>
      <c r="D421" s="244"/>
      <c r="E421" s="244"/>
      <c r="F421" s="111"/>
      <c r="G421" s="114"/>
      <c r="H421" s="192"/>
    </row>
    <row r="422" spans="1:8" s="115" customFormat="1" ht="15">
      <c r="A422" s="112"/>
      <c r="B422" s="103"/>
      <c r="C422" s="111"/>
      <c r="D422" s="244"/>
      <c r="E422" s="244"/>
      <c r="F422" s="111"/>
      <c r="G422" s="114"/>
      <c r="H422" s="192"/>
    </row>
    <row r="423" spans="1:8" s="115" customFormat="1" ht="15">
      <c r="A423" s="112"/>
      <c r="B423" s="103"/>
      <c r="C423" s="111"/>
      <c r="D423" s="244"/>
      <c r="E423" s="244"/>
      <c r="F423" s="111"/>
      <c r="G423" s="114"/>
      <c r="H423" s="192"/>
    </row>
    <row r="424" spans="1:8" s="115" customFormat="1" ht="15">
      <c r="A424" s="112"/>
      <c r="B424" s="103"/>
      <c r="C424" s="111"/>
      <c r="D424" s="244"/>
      <c r="E424" s="244"/>
      <c r="F424" s="111"/>
      <c r="G424" s="114"/>
      <c r="H424" s="192"/>
    </row>
    <row r="425" spans="1:8" s="115" customFormat="1" ht="15">
      <c r="A425" s="112"/>
      <c r="B425" s="103"/>
      <c r="C425" s="111"/>
      <c r="D425" s="244"/>
      <c r="E425" s="244"/>
      <c r="F425" s="111"/>
      <c r="G425" s="114"/>
      <c r="H425" s="192"/>
    </row>
    <row r="426" spans="1:8" s="115" customFormat="1" ht="15">
      <c r="A426" s="112"/>
      <c r="B426" s="103"/>
      <c r="C426" s="111"/>
      <c r="D426" s="244"/>
      <c r="E426" s="244"/>
      <c r="F426" s="111"/>
      <c r="G426" s="114"/>
      <c r="H426" s="192"/>
    </row>
    <row r="427" spans="1:8" s="115" customFormat="1" ht="15">
      <c r="A427" s="112"/>
      <c r="B427" s="103"/>
      <c r="C427" s="111"/>
      <c r="D427" s="244"/>
      <c r="E427" s="244"/>
      <c r="F427" s="111"/>
      <c r="G427" s="114"/>
      <c r="H427" s="192"/>
    </row>
    <row r="428" spans="1:8" s="115" customFormat="1" ht="15">
      <c r="A428" s="112"/>
      <c r="B428" s="103"/>
      <c r="C428" s="111"/>
      <c r="D428" s="244"/>
      <c r="E428" s="244"/>
      <c r="F428" s="111"/>
      <c r="G428" s="114"/>
      <c r="H428" s="192"/>
    </row>
    <row r="429" spans="1:8" s="115" customFormat="1" ht="15">
      <c r="A429" s="112"/>
      <c r="B429" s="103"/>
      <c r="C429" s="111"/>
      <c r="D429" s="244"/>
      <c r="E429" s="244"/>
      <c r="F429" s="111"/>
      <c r="G429" s="114"/>
      <c r="H429" s="192"/>
    </row>
    <row r="430" spans="1:8" s="115" customFormat="1" ht="15">
      <c r="A430" s="112"/>
      <c r="B430" s="103"/>
      <c r="C430" s="111"/>
      <c r="D430" s="244"/>
      <c r="E430" s="244"/>
      <c r="F430" s="111"/>
      <c r="G430" s="114"/>
      <c r="H430" s="192"/>
    </row>
    <row r="431" spans="1:8" s="115" customFormat="1" ht="15">
      <c r="A431" s="112"/>
      <c r="B431" s="103"/>
      <c r="C431" s="111"/>
      <c r="D431" s="244"/>
      <c r="E431" s="244"/>
      <c r="F431" s="111"/>
      <c r="G431" s="114"/>
      <c r="H431" s="192"/>
    </row>
    <row r="432" spans="1:8" s="115" customFormat="1" ht="15">
      <c r="A432" s="112"/>
      <c r="B432" s="103"/>
      <c r="C432" s="111"/>
      <c r="D432" s="244"/>
      <c r="E432" s="244"/>
      <c r="F432" s="111"/>
      <c r="G432" s="114"/>
      <c r="H432" s="192"/>
    </row>
    <row r="433" spans="1:8" s="115" customFormat="1" ht="15">
      <c r="A433" s="112"/>
      <c r="B433" s="103"/>
      <c r="C433" s="111"/>
      <c r="D433" s="244"/>
      <c r="E433" s="244"/>
      <c r="F433" s="111"/>
      <c r="G433" s="114"/>
      <c r="H433" s="192"/>
    </row>
    <row r="434" spans="1:8" s="115" customFormat="1" ht="15">
      <c r="A434" s="112"/>
      <c r="B434" s="103"/>
      <c r="C434" s="111"/>
      <c r="D434" s="244"/>
      <c r="E434" s="244"/>
      <c r="F434" s="111"/>
      <c r="G434" s="114"/>
      <c r="H434" s="192"/>
    </row>
    <row r="435" spans="1:8" s="115" customFormat="1" ht="15">
      <c r="A435" s="112"/>
      <c r="B435" s="103"/>
      <c r="C435" s="111"/>
      <c r="D435" s="244"/>
      <c r="E435" s="244"/>
      <c r="F435" s="111"/>
      <c r="G435" s="114"/>
      <c r="H435" s="192"/>
    </row>
    <row r="436" spans="1:8" s="115" customFormat="1" ht="15">
      <c r="A436" s="112"/>
      <c r="B436" s="103"/>
      <c r="C436" s="111"/>
      <c r="D436" s="244"/>
      <c r="E436" s="244"/>
      <c r="F436" s="111"/>
      <c r="G436" s="114"/>
      <c r="H436" s="192"/>
    </row>
    <row r="437" spans="1:8" s="115" customFormat="1" ht="15">
      <c r="A437" s="112"/>
      <c r="B437" s="103"/>
      <c r="C437" s="111"/>
      <c r="D437" s="244"/>
      <c r="E437" s="244"/>
      <c r="F437" s="111"/>
      <c r="G437" s="114"/>
      <c r="H437" s="192"/>
    </row>
    <row r="438" spans="1:8" s="115" customFormat="1" ht="15">
      <c r="A438" s="112"/>
      <c r="B438" s="103"/>
      <c r="C438" s="111"/>
      <c r="D438" s="244"/>
      <c r="E438" s="244"/>
      <c r="F438" s="111"/>
      <c r="G438" s="114"/>
      <c r="H438" s="192"/>
    </row>
    <row r="439" spans="1:8" s="115" customFormat="1" ht="15">
      <c r="A439" s="112"/>
      <c r="B439" s="103"/>
      <c r="C439" s="111"/>
      <c r="D439" s="244"/>
      <c r="E439" s="244"/>
      <c r="F439" s="111"/>
      <c r="G439" s="114"/>
      <c r="H439" s="192"/>
    </row>
    <row r="440" spans="1:8" s="115" customFormat="1" ht="15">
      <c r="A440" s="112"/>
      <c r="B440" s="103"/>
      <c r="C440" s="111"/>
      <c r="D440" s="244"/>
      <c r="E440" s="244"/>
      <c r="F440" s="111"/>
      <c r="G440" s="114"/>
      <c r="H440" s="192"/>
    </row>
    <row r="441" spans="1:8" s="115" customFormat="1" ht="15">
      <c r="A441" s="112"/>
      <c r="B441" s="103"/>
      <c r="C441" s="111"/>
      <c r="D441" s="244"/>
      <c r="E441" s="244"/>
      <c r="F441" s="111"/>
      <c r="G441" s="114"/>
      <c r="H441" s="192"/>
    </row>
    <row r="442" spans="1:8" s="115" customFormat="1" ht="15">
      <c r="A442" s="112"/>
      <c r="B442" s="103"/>
      <c r="C442" s="111"/>
      <c r="D442" s="244"/>
      <c r="E442" s="244"/>
      <c r="F442" s="111"/>
      <c r="G442" s="114"/>
      <c r="H442" s="192"/>
    </row>
    <row r="443" spans="1:8" s="115" customFormat="1" ht="15">
      <c r="A443" s="112"/>
      <c r="B443" s="103"/>
      <c r="C443" s="111"/>
      <c r="D443" s="244"/>
      <c r="E443" s="244"/>
      <c r="F443" s="111"/>
      <c r="G443" s="114"/>
      <c r="H443" s="192"/>
    </row>
    <row r="444" spans="1:8" s="115" customFormat="1" ht="15">
      <c r="A444" s="112"/>
      <c r="B444" s="103"/>
      <c r="C444" s="111"/>
      <c r="D444" s="244"/>
      <c r="E444" s="244"/>
      <c r="F444" s="111"/>
      <c r="G444" s="114"/>
      <c r="H444" s="192"/>
    </row>
    <row r="445" spans="1:8" s="115" customFormat="1" ht="15">
      <c r="A445" s="112"/>
      <c r="B445" s="103"/>
      <c r="C445" s="111"/>
      <c r="D445" s="244"/>
      <c r="E445" s="244"/>
      <c r="F445" s="111"/>
      <c r="G445" s="114"/>
      <c r="H445" s="192"/>
    </row>
    <row r="446" spans="1:8" s="115" customFormat="1" ht="15">
      <c r="A446" s="112"/>
      <c r="B446" s="103"/>
      <c r="C446" s="111"/>
      <c r="D446" s="244"/>
      <c r="E446" s="244"/>
      <c r="F446" s="111"/>
      <c r="G446" s="114"/>
      <c r="H446" s="192"/>
    </row>
    <row r="447" spans="1:8" s="115" customFormat="1" ht="15">
      <c r="A447" s="112"/>
      <c r="B447" s="103"/>
      <c r="C447" s="111"/>
      <c r="D447" s="244"/>
      <c r="E447" s="244"/>
      <c r="F447" s="111"/>
      <c r="G447" s="114"/>
      <c r="H447" s="192"/>
    </row>
    <row r="448" spans="1:8" s="115" customFormat="1" ht="15">
      <c r="A448" s="112"/>
      <c r="B448" s="103"/>
      <c r="C448" s="111"/>
      <c r="D448" s="244"/>
      <c r="E448" s="244"/>
      <c r="F448" s="111"/>
      <c r="G448" s="114"/>
      <c r="H448" s="192"/>
    </row>
    <row r="449" spans="1:8" s="115" customFormat="1" ht="15">
      <c r="A449" s="112"/>
      <c r="B449" s="103"/>
      <c r="C449" s="111"/>
      <c r="D449" s="244"/>
      <c r="E449" s="244"/>
      <c r="F449" s="111"/>
      <c r="G449" s="114"/>
      <c r="H449" s="192"/>
    </row>
    <row r="450" spans="1:8" s="115" customFormat="1" ht="15">
      <c r="A450" s="112"/>
      <c r="B450" s="103"/>
      <c r="C450" s="111"/>
      <c r="D450" s="244"/>
      <c r="E450" s="244"/>
      <c r="F450" s="111"/>
      <c r="G450" s="114"/>
      <c r="H450" s="192"/>
    </row>
    <row r="451" spans="1:8" s="115" customFormat="1" ht="15">
      <c r="A451" s="112"/>
      <c r="B451" s="103"/>
      <c r="C451" s="111"/>
      <c r="D451" s="244"/>
      <c r="E451" s="244"/>
      <c r="F451" s="111"/>
      <c r="G451" s="114"/>
      <c r="H451" s="192"/>
    </row>
    <row r="452" spans="1:8" s="115" customFormat="1" ht="15">
      <c r="A452" s="112"/>
      <c r="B452" s="103"/>
      <c r="C452" s="111"/>
      <c r="D452" s="244"/>
      <c r="E452" s="244"/>
      <c r="F452" s="111"/>
      <c r="G452" s="114"/>
      <c r="H452" s="192"/>
    </row>
    <row r="453" spans="1:8" s="115" customFormat="1" ht="15">
      <c r="A453" s="112"/>
      <c r="B453" s="103"/>
      <c r="C453" s="111"/>
      <c r="D453" s="244"/>
      <c r="E453" s="244"/>
      <c r="F453" s="111"/>
      <c r="G453" s="114"/>
      <c r="H453" s="192"/>
    </row>
    <row r="454" spans="1:8" s="115" customFormat="1" ht="15">
      <c r="A454" s="112"/>
      <c r="B454" s="103"/>
      <c r="C454" s="111"/>
      <c r="D454" s="244"/>
      <c r="E454" s="244"/>
      <c r="F454" s="111"/>
      <c r="G454" s="114"/>
      <c r="H454" s="192"/>
    </row>
    <row r="455" spans="1:8" s="115" customFormat="1" ht="15">
      <c r="A455" s="112"/>
      <c r="B455" s="103"/>
      <c r="C455" s="111"/>
      <c r="D455" s="244"/>
      <c r="E455" s="244"/>
      <c r="F455" s="111"/>
      <c r="G455" s="114"/>
      <c r="H455" s="192"/>
    </row>
    <row r="456" spans="1:8" s="115" customFormat="1" ht="15">
      <c r="A456" s="112"/>
      <c r="B456" s="103"/>
      <c r="C456" s="111"/>
      <c r="D456" s="244"/>
      <c r="E456" s="244"/>
      <c r="F456" s="111"/>
      <c r="G456" s="114"/>
      <c r="H456" s="192"/>
    </row>
    <row r="457" spans="1:8" s="115" customFormat="1" ht="15">
      <c r="A457" s="112"/>
      <c r="B457" s="103"/>
      <c r="C457" s="111"/>
      <c r="D457" s="244"/>
      <c r="E457" s="244"/>
      <c r="F457" s="111"/>
      <c r="G457" s="114"/>
      <c r="H457" s="192"/>
    </row>
    <row r="458" spans="1:8" s="115" customFormat="1" ht="15">
      <c r="A458" s="112"/>
      <c r="B458" s="103"/>
      <c r="C458" s="111"/>
      <c r="D458" s="244"/>
      <c r="E458" s="244"/>
      <c r="F458" s="111"/>
      <c r="G458" s="114"/>
      <c r="H458" s="192"/>
    </row>
    <row r="459" spans="1:8" s="115" customFormat="1" ht="15">
      <c r="A459" s="112"/>
      <c r="B459" s="103"/>
      <c r="C459" s="111"/>
      <c r="D459" s="244"/>
      <c r="E459" s="244"/>
      <c r="F459" s="111"/>
      <c r="G459" s="114"/>
      <c r="H459" s="192"/>
    </row>
    <row r="460" spans="1:8" s="115" customFormat="1" ht="15">
      <c r="A460" s="112"/>
      <c r="B460" s="103"/>
      <c r="C460" s="111"/>
      <c r="D460" s="244"/>
      <c r="E460" s="244"/>
      <c r="F460" s="111"/>
      <c r="G460" s="114"/>
      <c r="H460" s="192"/>
    </row>
    <row r="461" spans="1:8" s="115" customFormat="1" ht="15">
      <c r="A461" s="112"/>
      <c r="B461" s="103"/>
      <c r="C461" s="111"/>
      <c r="D461" s="244"/>
      <c r="E461" s="244"/>
      <c r="F461" s="111"/>
      <c r="G461" s="114"/>
      <c r="H461" s="192"/>
    </row>
    <row r="462" spans="1:8" s="115" customFormat="1" ht="15">
      <c r="A462" s="112"/>
      <c r="B462" s="103"/>
      <c r="C462" s="111"/>
      <c r="D462" s="244"/>
      <c r="E462" s="244"/>
      <c r="F462" s="111"/>
      <c r="G462" s="114"/>
      <c r="H462" s="192"/>
    </row>
    <row r="463" spans="1:8" s="115" customFormat="1" ht="15">
      <c r="A463" s="112"/>
      <c r="B463" s="103"/>
      <c r="C463" s="111"/>
      <c r="D463" s="244"/>
      <c r="E463" s="244"/>
      <c r="F463" s="111"/>
      <c r="G463" s="114"/>
      <c r="H463" s="192"/>
    </row>
    <row r="464" spans="1:8" s="115" customFormat="1" ht="15">
      <c r="A464" s="112"/>
      <c r="B464" s="103"/>
      <c r="C464" s="111"/>
      <c r="D464" s="244"/>
      <c r="E464" s="244"/>
      <c r="F464" s="111"/>
      <c r="G464" s="114"/>
      <c r="H464" s="192"/>
    </row>
    <row r="465" spans="1:8" s="115" customFormat="1" ht="15">
      <c r="A465" s="112"/>
      <c r="B465" s="103"/>
      <c r="C465" s="111"/>
      <c r="D465" s="244"/>
      <c r="E465" s="244"/>
      <c r="F465" s="111"/>
      <c r="G465" s="114"/>
      <c r="H465" s="192"/>
    </row>
    <row r="466" spans="1:8" s="115" customFormat="1" ht="15">
      <c r="A466" s="112"/>
      <c r="B466" s="103"/>
      <c r="C466" s="111"/>
      <c r="D466" s="244"/>
      <c r="E466" s="244"/>
      <c r="F466" s="111"/>
      <c r="G466" s="114"/>
      <c r="H466" s="192"/>
    </row>
    <row r="467" spans="1:8" s="115" customFormat="1" ht="15">
      <c r="A467" s="112"/>
      <c r="B467" s="103"/>
      <c r="C467" s="111"/>
      <c r="D467" s="244"/>
      <c r="E467" s="244"/>
      <c r="F467" s="111"/>
      <c r="G467" s="114"/>
      <c r="H467" s="192"/>
    </row>
    <row r="468" spans="1:8" s="115" customFormat="1" ht="15">
      <c r="A468" s="112"/>
      <c r="B468" s="103"/>
      <c r="C468" s="111"/>
      <c r="D468" s="244"/>
      <c r="E468" s="244"/>
      <c r="F468" s="111"/>
      <c r="G468" s="114"/>
      <c r="H468" s="192"/>
    </row>
    <row r="469" spans="1:8" s="115" customFormat="1" ht="15">
      <c r="A469" s="112"/>
      <c r="B469" s="103"/>
      <c r="C469" s="111"/>
      <c r="D469" s="244"/>
      <c r="E469" s="244"/>
      <c r="F469" s="111"/>
      <c r="G469" s="114"/>
      <c r="H469" s="192"/>
    </row>
    <row r="470" spans="1:8" s="115" customFormat="1" ht="15">
      <c r="A470" s="112"/>
      <c r="B470" s="103"/>
      <c r="C470" s="111"/>
      <c r="D470" s="244"/>
      <c r="E470" s="244"/>
      <c r="F470" s="111"/>
      <c r="G470" s="114"/>
      <c r="H470" s="192"/>
    </row>
    <row r="471" spans="1:8" s="115" customFormat="1" ht="15">
      <c r="A471" s="112"/>
      <c r="B471" s="103"/>
      <c r="C471" s="111"/>
      <c r="D471" s="244"/>
      <c r="E471" s="244"/>
      <c r="F471" s="111"/>
      <c r="G471" s="114"/>
      <c r="H471" s="192"/>
    </row>
    <row r="472" spans="1:8" s="115" customFormat="1" ht="15">
      <c r="A472" s="112"/>
      <c r="B472" s="103"/>
      <c r="C472" s="111"/>
      <c r="D472" s="244"/>
      <c r="E472" s="244"/>
      <c r="F472" s="111"/>
      <c r="G472" s="114"/>
      <c r="H472" s="192"/>
    </row>
    <row r="473" spans="1:8" s="115" customFormat="1" ht="15">
      <c r="A473" s="112"/>
      <c r="B473" s="103"/>
      <c r="C473" s="111"/>
      <c r="D473" s="244"/>
      <c r="E473" s="244"/>
      <c r="F473" s="111"/>
      <c r="G473" s="114"/>
      <c r="H473" s="192"/>
    </row>
    <row r="474" spans="1:8" s="115" customFormat="1" ht="15">
      <c r="A474" s="112"/>
      <c r="B474" s="103"/>
      <c r="C474" s="111"/>
      <c r="D474" s="244"/>
      <c r="E474" s="244"/>
      <c r="F474" s="111"/>
      <c r="G474" s="114"/>
      <c r="H474" s="192"/>
    </row>
    <row r="475" spans="1:8" s="115" customFormat="1" ht="15">
      <c r="A475" s="112"/>
      <c r="B475" s="103"/>
      <c r="C475" s="111"/>
      <c r="D475" s="244"/>
      <c r="E475" s="244"/>
      <c r="F475" s="111"/>
      <c r="G475" s="114"/>
      <c r="H475" s="192"/>
    </row>
    <row r="476" spans="1:8" s="115" customFormat="1" ht="15">
      <c r="A476" s="112"/>
      <c r="B476" s="103"/>
      <c r="C476" s="111"/>
      <c r="D476" s="244"/>
      <c r="E476" s="244"/>
      <c r="F476" s="111"/>
      <c r="G476" s="114"/>
      <c r="H476" s="192"/>
    </row>
    <row r="477" spans="1:8" s="115" customFormat="1" ht="15">
      <c r="A477" s="112"/>
      <c r="B477" s="103"/>
      <c r="C477" s="111"/>
      <c r="D477" s="244"/>
      <c r="E477" s="244"/>
      <c r="F477" s="111"/>
      <c r="G477" s="114"/>
      <c r="H477" s="192"/>
    </row>
    <row r="478" spans="1:8" s="115" customFormat="1" ht="15">
      <c r="A478" s="112"/>
      <c r="B478" s="103"/>
      <c r="C478" s="111"/>
      <c r="D478" s="244"/>
      <c r="E478" s="244"/>
      <c r="F478" s="111"/>
      <c r="G478" s="114"/>
      <c r="H478" s="192"/>
    </row>
    <row r="479" spans="1:8" s="115" customFormat="1" ht="15">
      <c r="A479" s="112"/>
      <c r="B479" s="103"/>
      <c r="C479" s="111"/>
      <c r="D479" s="244"/>
      <c r="E479" s="244"/>
      <c r="F479" s="111"/>
      <c r="G479" s="114"/>
      <c r="H479" s="192"/>
    </row>
    <row r="480" spans="1:8" s="115" customFormat="1" ht="15">
      <c r="A480" s="112"/>
      <c r="B480" s="103"/>
      <c r="C480" s="111"/>
      <c r="D480" s="244"/>
      <c r="E480" s="244"/>
      <c r="F480" s="111"/>
      <c r="G480" s="114"/>
      <c r="H480" s="192"/>
    </row>
    <row r="481" spans="1:8" s="115" customFormat="1" ht="15">
      <c r="A481" s="112"/>
      <c r="B481" s="103"/>
      <c r="C481" s="111"/>
      <c r="D481" s="244"/>
      <c r="E481" s="244"/>
      <c r="F481" s="111"/>
      <c r="G481" s="114"/>
      <c r="H481" s="192"/>
    </row>
    <row r="482" spans="1:8" s="115" customFormat="1" ht="15">
      <c r="A482" s="112"/>
      <c r="B482" s="103"/>
      <c r="C482" s="111"/>
      <c r="D482" s="244"/>
      <c r="E482" s="244"/>
      <c r="F482" s="111"/>
      <c r="G482" s="114"/>
      <c r="H482" s="192"/>
    </row>
    <row r="483" spans="1:8" s="115" customFormat="1" ht="15">
      <c r="A483" s="112"/>
      <c r="B483" s="103"/>
      <c r="C483" s="111"/>
      <c r="D483" s="244"/>
      <c r="E483" s="244"/>
      <c r="F483" s="111"/>
      <c r="G483" s="114"/>
      <c r="H483" s="192"/>
    </row>
    <row r="484" spans="1:8" s="115" customFormat="1" ht="15">
      <c r="A484" s="112"/>
      <c r="B484" s="103"/>
      <c r="C484" s="111"/>
      <c r="D484" s="244"/>
      <c r="E484" s="244"/>
      <c r="F484" s="111"/>
      <c r="G484" s="114"/>
      <c r="H484" s="192"/>
    </row>
    <row r="485" spans="1:8" s="115" customFormat="1" ht="15">
      <c r="A485" s="112"/>
      <c r="B485" s="103"/>
      <c r="C485" s="111"/>
      <c r="D485" s="244"/>
      <c r="E485" s="244"/>
      <c r="F485" s="111"/>
      <c r="G485" s="114"/>
      <c r="H485" s="192"/>
    </row>
    <row r="486" spans="1:8" s="115" customFormat="1" ht="15">
      <c r="A486" s="112"/>
      <c r="B486" s="103"/>
      <c r="C486" s="111"/>
      <c r="D486" s="244"/>
      <c r="E486" s="244"/>
      <c r="F486" s="111"/>
      <c r="G486" s="114"/>
      <c r="H486" s="192"/>
    </row>
    <row r="487" spans="1:8" s="115" customFormat="1" ht="15">
      <c r="A487" s="112"/>
      <c r="B487" s="103"/>
      <c r="C487" s="111"/>
      <c r="D487" s="244"/>
      <c r="E487" s="244"/>
      <c r="F487" s="111"/>
      <c r="G487" s="114"/>
      <c r="H487" s="192"/>
    </row>
    <row r="488" spans="1:8" s="115" customFormat="1" ht="15">
      <c r="A488" s="112"/>
      <c r="B488" s="103"/>
      <c r="C488" s="111"/>
      <c r="D488" s="244"/>
      <c r="E488" s="244"/>
      <c r="F488" s="111"/>
      <c r="G488" s="114"/>
      <c r="H488" s="192"/>
    </row>
    <row r="489" spans="1:8" s="115" customFormat="1" ht="15">
      <c r="A489" s="112"/>
      <c r="B489" s="103"/>
      <c r="C489" s="111"/>
      <c r="D489" s="244"/>
      <c r="E489" s="244"/>
      <c r="F489" s="111"/>
      <c r="G489" s="114"/>
      <c r="H489" s="192"/>
    </row>
    <row r="490" spans="1:8" s="115" customFormat="1" ht="15">
      <c r="A490" s="112"/>
      <c r="B490" s="103"/>
      <c r="C490" s="111"/>
      <c r="D490" s="244"/>
      <c r="E490" s="244"/>
      <c r="F490" s="111"/>
      <c r="G490" s="114"/>
      <c r="H490" s="192"/>
    </row>
    <row r="491" spans="1:8" s="115" customFormat="1" ht="15">
      <c r="A491" s="112"/>
      <c r="B491" s="103"/>
      <c r="C491" s="111"/>
      <c r="D491" s="244"/>
      <c r="E491" s="244"/>
      <c r="F491" s="111"/>
      <c r="G491" s="114"/>
      <c r="H491" s="192"/>
    </row>
    <row r="492" spans="1:8" s="115" customFormat="1" ht="15">
      <c r="A492" s="112"/>
      <c r="B492" s="103"/>
      <c r="C492" s="111"/>
      <c r="D492" s="244"/>
      <c r="E492" s="244"/>
      <c r="F492" s="111"/>
      <c r="G492" s="114"/>
      <c r="H492" s="192"/>
    </row>
    <row r="493" spans="1:8" s="115" customFormat="1" ht="15">
      <c r="A493" s="112"/>
      <c r="B493" s="103"/>
      <c r="C493" s="111"/>
      <c r="D493" s="244"/>
      <c r="E493" s="244"/>
      <c r="F493" s="111"/>
      <c r="G493" s="114"/>
      <c r="H493" s="192"/>
    </row>
    <row r="494" spans="1:8" s="115" customFormat="1" ht="15">
      <c r="A494" s="112"/>
      <c r="B494" s="103"/>
      <c r="C494" s="111"/>
      <c r="D494" s="244"/>
      <c r="E494" s="244"/>
      <c r="F494" s="111"/>
      <c r="G494" s="114"/>
      <c r="H494" s="192"/>
    </row>
    <row r="495" spans="1:8" s="115" customFormat="1" ht="15">
      <c r="A495" s="112"/>
      <c r="B495" s="103"/>
      <c r="C495" s="111"/>
      <c r="D495" s="244"/>
      <c r="E495" s="244"/>
      <c r="F495" s="111"/>
      <c r="G495" s="114"/>
      <c r="H495" s="192"/>
    </row>
    <row r="496" spans="1:8" s="115" customFormat="1" ht="15">
      <c r="A496" s="112"/>
      <c r="B496" s="103"/>
      <c r="C496" s="111"/>
      <c r="D496" s="244"/>
      <c r="E496" s="244"/>
      <c r="F496" s="111"/>
      <c r="G496" s="114"/>
      <c r="H496" s="192"/>
    </row>
    <row r="497" spans="1:8" s="115" customFormat="1" ht="15">
      <c r="A497" s="112"/>
      <c r="B497" s="103"/>
      <c r="C497" s="111"/>
      <c r="D497" s="244"/>
      <c r="E497" s="244"/>
      <c r="F497" s="111"/>
      <c r="G497" s="114"/>
      <c r="H497" s="192"/>
    </row>
    <row r="498" spans="1:8" s="115" customFormat="1" ht="15">
      <c r="A498" s="112"/>
      <c r="B498" s="103"/>
      <c r="C498" s="111"/>
      <c r="D498" s="244"/>
      <c r="E498" s="244"/>
      <c r="F498" s="111"/>
      <c r="G498" s="114"/>
      <c r="H498" s="192"/>
    </row>
    <row r="499" spans="1:8" s="115" customFormat="1" ht="15">
      <c r="A499" s="112"/>
      <c r="B499" s="103"/>
      <c r="C499" s="111"/>
      <c r="D499" s="244"/>
      <c r="E499" s="244"/>
      <c r="F499" s="111"/>
      <c r="G499" s="114"/>
      <c r="H499" s="192"/>
    </row>
    <row r="500" spans="1:8" s="115" customFormat="1" ht="15">
      <c r="A500" s="112"/>
      <c r="B500" s="103"/>
      <c r="C500" s="111"/>
      <c r="D500" s="244"/>
      <c r="E500" s="244"/>
      <c r="F500" s="111"/>
      <c r="G500" s="114"/>
      <c r="H500" s="192"/>
    </row>
    <row r="501" spans="1:8" s="115" customFormat="1" ht="15">
      <c r="A501" s="112"/>
      <c r="B501" s="103"/>
      <c r="C501" s="111"/>
      <c r="D501" s="244"/>
      <c r="E501" s="244"/>
      <c r="F501" s="111"/>
      <c r="G501" s="114"/>
      <c r="H501" s="192"/>
    </row>
    <row r="502" spans="1:8" s="115" customFormat="1" ht="15">
      <c r="A502" s="112"/>
      <c r="B502" s="103"/>
      <c r="C502" s="111"/>
      <c r="D502" s="244"/>
      <c r="E502" s="244"/>
      <c r="F502" s="111"/>
      <c r="G502" s="114"/>
      <c r="H502" s="192"/>
    </row>
    <row r="503" spans="1:8" s="115" customFormat="1" ht="15">
      <c r="A503" s="112"/>
      <c r="B503" s="103"/>
      <c r="C503" s="111"/>
      <c r="D503" s="244"/>
      <c r="E503" s="244"/>
      <c r="F503" s="111"/>
      <c r="G503" s="114"/>
      <c r="H503" s="192"/>
    </row>
    <row r="504" spans="1:8" s="115" customFormat="1" ht="15">
      <c r="A504" s="112"/>
      <c r="B504" s="103"/>
      <c r="C504" s="111"/>
      <c r="D504" s="244"/>
      <c r="E504" s="244"/>
      <c r="F504" s="111"/>
      <c r="G504" s="114"/>
      <c r="H504" s="192"/>
    </row>
    <row r="505" spans="1:8" s="115" customFormat="1" ht="15">
      <c r="A505" s="112"/>
      <c r="B505" s="103"/>
      <c r="C505" s="111"/>
      <c r="D505" s="244"/>
      <c r="E505" s="244"/>
      <c r="F505" s="111"/>
      <c r="G505" s="114"/>
      <c r="H505" s="192"/>
    </row>
    <row r="506" spans="1:8" s="115" customFormat="1" ht="15">
      <c r="A506" s="112"/>
      <c r="B506" s="103"/>
      <c r="C506" s="111"/>
      <c r="D506" s="244"/>
      <c r="E506" s="244"/>
      <c r="F506" s="111"/>
      <c r="G506" s="114"/>
      <c r="H506" s="192"/>
    </row>
    <row r="507" spans="1:8" s="115" customFormat="1" ht="15">
      <c r="A507" s="112"/>
      <c r="B507" s="103"/>
      <c r="C507" s="111"/>
      <c r="D507" s="244"/>
      <c r="E507" s="244"/>
      <c r="F507" s="111"/>
      <c r="G507" s="114"/>
      <c r="H507" s="192"/>
    </row>
    <row r="508" spans="1:8" s="115" customFormat="1" ht="15">
      <c r="A508" s="112"/>
      <c r="B508" s="103"/>
      <c r="C508" s="111"/>
      <c r="D508" s="244"/>
      <c r="E508" s="244"/>
      <c r="F508" s="111"/>
      <c r="G508" s="114"/>
      <c r="H508" s="192"/>
    </row>
    <row r="509" spans="1:8" s="115" customFormat="1" ht="15">
      <c r="A509" s="112"/>
      <c r="B509" s="103"/>
      <c r="C509" s="111"/>
      <c r="D509" s="244"/>
      <c r="E509" s="244"/>
      <c r="F509" s="111"/>
      <c r="G509" s="114"/>
      <c r="H509" s="192"/>
    </row>
    <row r="510" spans="1:8" s="115" customFormat="1" ht="15">
      <c r="A510" s="112"/>
      <c r="B510" s="103"/>
      <c r="C510" s="111"/>
      <c r="D510" s="244"/>
      <c r="E510" s="244"/>
      <c r="F510" s="111"/>
      <c r="G510" s="114"/>
      <c r="H510" s="192"/>
    </row>
    <row r="511" spans="1:8" s="115" customFormat="1" ht="15">
      <c r="A511" s="112"/>
      <c r="B511" s="103"/>
      <c r="C511" s="111"/>
      <c r="D511" s="244"/>
      <c r="E511" s="244"/>
      <c r="F511" s="111"/>
      <c r="G511" s="114"/>
      <c r="H511" s="192"/>
    </row>
    <row r="512" spans="1:8" s="115" customFormat="1" ht="15">
      <c r="A512" s="112"/>
      <c r="B512" s="103"/>
      <c r="C512" s="111"/>
      <c r="D512" s="244"/>
      <c r="E512" s="244"/>
      <c r="F512" s="111"/>
      <c r="G512" s="114"/>
      <c r="H512" s="192"/>
    </row>
    <row r="513" spans="1:8" s="115" customFormat="1" ht="15">
      <c r="A513" s="112"/>
      <c r="B513" s="103"/>
      <c r="C513" s="111"/>
      <c r="D513" s="244"/>
      <c r="E513" s="244"/>
      <c r="F513" s="111"/>
      <c r="G513" s="114"/>
      <c r="H513" s="192"/>
    </row>
    <row r="514" spans="1:8" s="115" customFormat="1" ht="15">
      <c r="A514" s="112"/>
      <c r="B514" s="103"/>
      <c r="C514" s="111"/>
      <c r="D514" s="244"/>
      <c r="E514" s="244"/>
      <c r="F514" s="111"/>
      <c r="G514" s="114"/>
      <c r="H514" s="192"/>
    </row>
    <row r="515" spans="1:8" s="115" customFormat="1" ht="15">
      <c r="A515" s="112"/>
      <c r="B515" s="103"/>
      <c r="C515" s="111"/>
      <c r="D515" s="244"/>
      <c r="E515" s="244"/>
      <c r="F515" s="111"/>
      <c r="G515" s="114"/>
      <c r="H515" s="192"/>
    </row>
    <row r="516" spans="1:8" s="115" customFormat="1" ht="15">
      <c r="A516" s="112"/>
      <c r="B516" s="103"/>
      <c r="C516" s="111"/>
      <c r="D516" s="244"/>
      <c r="E516" s="244"/>
      <c r="F516" s="111"/>
      <c r="G516" s="114"/>
      <c r="H516" s="192"/>
    </row>
    <row r="517" spans="1:8" s="115" customFormat="1" ht="15">
      <c r="A517" s="112"/>
      <c r="B517" s="103"/>
      <c r="C517" s="111"/>
      <c r="D517" s="244"/>
      <c r="E517" s="244"/>
      <c r="F517" s="111"/>
      <c r="G517" s="114"/>
      <c r="H517" s="192"/>
    </row>
    <row r="518" spans="1:8" s="115" customFormat="1" ht="15">
      <c r="A518" s="112"/>
      <c r="B518" s="103"/>
      <c r="C518" s="111"/>
      <c r="D518" s="244"/>
      <c r="E518" s="244"/>
      <c r="F518" s="111"/>
      <c r="G518" s="114"/>
      <c r="H518" s="192"/>
    </row>
    <row r="519" spans="1:8" s="115" customFormat="1" ht="15">
      <c r="A519" s="112"/>
      <c r="B519" s="103"/>
      <c r="C519" s="111"/>
      <c r="D519" s="244"/>
      <c r="E519" s="244"/>
      <c r="F519" s="111"/>
      <c r="G519" s="114"/>
      <c r="H519" s="192"/>
    </row>
    <row r="520" spans="1:8" s="115" customFormat="1" ht="15">
      <c r="A520" s="112"/>
      <c r="B520" s="103"/>
      <c r="C520" s="111"/>
      <c r="D520" s="244"/>
      <c r="E520" s="244"/>
      <c r="F520" s="111"/>
      <c r="G520" s="114"/>
      <c r="H520" s="192"/>
    </row>
    <row r="521" spans="1:8" s="115" customFormat="1" ht="15">
      <c r="A521" s="112"/>
      <c r="B521" s="103"/>
      <c r="C521" s="111"/>
      <c r="D521" s="244"/>
      <c r="E521" s="244"/>
      <c r="F521" s="111"/>
      <c r="G521" s="114"/>
      <c r="H521" s="192"/>
    </row>
    <row r="522" spans="1:8" s="115" customFormat="1" ht="15">
      <c r="A522" s="112"/>
      <c r="B522" s="103"/>
      <c r="C522" s="111"/>
      <c r="D522" s="244"/>
      <c r="E522" s="244"/>
      <c r="F522" s="111"/>
      <c r="G522" s="114"/>
      <c r="H522" s="192"/>
    </row>
    <row r="523" spans="1:8" s="115" customFormat="1" ht="15">
      <c r="A523" s="112"/>
      <c r="B523" s="103"/>
      <c r="C523" s="111"/>
      <c r="D523" s="244"/>
      <c r="E523" s="244"/>
      <c r="F523" s="111"/>
      <c r="G523" s="114"/>
      <c r="H523" s="192"/>
    </row>
    <row r="524" spans="1:8" s="115" customFormat="1" ht="15">
      <c r="A524" s="112"/>
      <c r="B524" s="103"/>
      <c r="C524" s="111"/>
      <c r="D524" s="244"/>
      <c r="E524" s="244"/>
      <c r="F524" s="111"/>
      <c r="G524" s="114"/>
      <c r="H524" s="192"/>
    </row>
    <row r="525" spans="1:8" s="115" customFormat="1" ht="15">
      <c r="A525" s="112"/>
      <c r="B525" s="103"/>
      <c r="C525" s="111"/>
      <c r="D525" s="244"/>
      <c r="E525" s="244"/>
      <c r="F525" s="111"/>
      <c r="G525" s="114"/>
      <c r="H525" s="192"/>
    </row>
    <row r="526" spans="1:8" s="115" customFormat="1" ht="15">
      <c r="A526" s="112"/>
      <c r="B526" s="103"/>
      <c r="C526" s="111"/>
      <c r="D526" s="244"/>
      <c r="E526" s="244"/>
      <c r="F526" s="111"/>
      <c r="G526" s="114"/>
      <c r="H526" s="192"/>
    </row>
    <row r="527" spans="1:8" s="115" customFormat="1" ht="15">
      <c r="A527" s="112"/>
      <c r="B527" s="103"/>
      <c r="C527" s="111"/>
      <c r="D527" s="244"/>
      <c r="E527" s="244"/>
      <c r="F527" s="111"/>
      <c r="G527" s="114"/>
      <c r="H527" s="192"/>
    </row>
    <row r="528" spans="1:8" s="115" customFormat="1" ht="15">
      <c r="A528" s="112"/>
      <c r="B528" s="103"/>
      <c r="C528" s="111"/>
      <c r="D528" s="244"/>
      <c r="E528" s="244"/>
      <c r="F528" s="111"/>
      <c r="G528" s="114"/>
      <c r="H528" s="192"/>
    </row>
    <row r="529" spans="1:8" s="115" customFormat="1" ht="15">
      <c r="A529" s="112"/>
      <c r="B529" s="103"/>
      <c r="C529" s="111"/>
      <c r="D529" s="244"/>
      <c r="E529" s="244"/>
      <c r="F529" s="111"/>
      <c r="G529" s="114"/>
      <c r="H529" s="192"/>
    </row>
    <row r="530" spans="1:8" s="115" customFormat="1" ht="15">
      <c r="A530" s="112"/>
      <c r="B530" s="103"/>
      <c r="C530" s="111"/>
      <c r="D530" s="244"/>
      <c r="E530" s="244"/>
      <c r="F530" s="111"/>
      <c r="G530" s="114"/>
      <c r="H530" s="192"/>
    </row>
    <row r="531" spans="1:8" s="115" customFormat="1" ht="15">
      <c r="A531" s="112"/>
      <c r="B531" s="103"/>
      <c r="C531" s="111"/>
      <c r="D531" s="244"/>
      <c r="E531" s="244"/>
      <c r="F531" s="111"/>
      <c r="G531" s="114"/>
      <c r="H531" s="192"/>
    </row>
    <row r="532" spans="1:8" s="115" customFormat="1" ht="15">
      <c r="A532" s="112"/>
      <c r="B532" s="103"/>
      <c r="C532" s="111"/>
      <c r="D532" s="244"/>
      <c r="E532" s="244"/>
      <c r="F532" s="111"/>
      <c r="G532" s="114"/>
      <c r="H532" s="192"/>
    </row>
    <row r="533" spans="1:8" s="115" customFormat="1" ht="15">
      <c r="A533" s="112"/>
      <c r="B533" s="103"/>
      <c r="C533" s="111"/>
      <c r="D533" s="244"/>
      <c r="E533" s="244"/>
      <c r="F533" s="111"/>
      <c r="G533" s="114"/>
      <c r="H533" s="192"/>
    </row>
    <row r="534" spans="1:8" s="115" customFormat="1" ht="15">
      <c r="A534" s="112"/>
      <c r="B534" s="103"/>
      <c r="C534" s="111"/>
      <c r="D534" s="244"/>
      <c r="E534" s="244"/>
      <c r="F534" s="111"/>
      <c r="G534" s="114"/>
      <c r="H534" s="192"/>
    </row>
    <row r="535" spans="1:8" s="115" customFormat="1" ht="15">
      <c r="A535" s="112"/>
      <c r="B535" s="103"/>
      <c r="C535" s="111"/>
      <c r="D535" s="244"/>
      <c r="E535" s="244"/>
      <c r="F535" s="111"/>
      <c r="G535" s="114"/>
      <c r="H535" s="192"/>
    </row>
    <row r="536" spans="1:8" s="115" customFormat="1" ht="15">
      <c r="A536" s="112"/>
      <c r="B536" s="103"/>
      <c r="C536" s="111"/>
      <c r="D536" s="244"/>
      <c r="E536" s="244"/>
      <c r="F536" s="111"/>
      <c r="G536" s="114"/>
      <c r="H536" s="192"/>
    </row>
    <row r="537" spans="1:8" s="115" customFormat="1" ht="15">
      <c r="A537" s="112"/>
      <c r="B537" s="103"/>
      <c r="C537" s="111"/>
      <c r="D537" s="244"/>
      <c r="E537" s="244"/>
      <c r="F537" s="111"/>
      <c r="G537" s="114"/>
      <c r="H537" s="192"/>
    </row>
    <row r="538" spans="1:8" s="115" customFormat="1" ht="15">
      <c r="A538" s="112"/>
      <c r="B538" s="103"/>
      <c r="C538" s="111"/>
      <c r="D538" s="244"/>
      <c r="E538" s="244"/>
      <c r="F538" s="111"/>
      <c r="G538" s="114"/>
      <c r="H538" s="192"/>
    </row>
    <row r="539" spans="1:8" s="115" customFormat="1" ht="15">
      <c r="A539" s="112"/>
      <c r="B539" s="103"/>
      <c r="C539" s="111"/>
      <c r="D539" s="244"/>
      <c r="E539" s="244"/>
      <c r="F539" s="111"/>
      <c r="G539" s="114"/>
      <c r="H539" s="192"/>
    </row>
    <row r="540" spans="1:8" s="115" customFormat="1" ht="15">
      <c r="A540" s="112"/>
      <c r="B540" s="103"/>
      <c r="C540" s="111"/>
      <c r="D540" s="244"/>
      <c r="E540" s="244"/>
      <c r="F540" s="111"/>
      <c r="G540" s="114"/>
      <c r="H540" s="192"/>
    </row>
    <row r="541" spans="1:8" s="115" customFormat="1" ht="15">
      <c r="A541" s="112"/>
      <c r="B541" s="103"/>
      <c r="C541" s="111"/>
      <c r="D541" s="244"/>
      <c r="E541" s="244"/>
      <c r="F541" s="111"/>
      <c r="G541" s="114"/>
      <c r="H541" s="192"/>
    </row>
    <row r="542" spans="1:8" s="115" customFormat="1" ht="15">
      <c r="A542" s="112"/>
      <c r="B542" s="103"/>
      <c r="C542" s="111"/>
      <c r="D542" s="244"/>
      <c r="E542" s="244"/>
      <c r="F542" s="111"/>
      <c r="G542" s="114"/>
      <c r="H542" s="192"/>
    </row>
    <row r="543" spans="1:8" s="115" customFormat="1" ht="15">
      <c r="A543" s="112"/>
      <c r="B543" s="103"/>
      <c r="C543" s="111"/>
      <c r="D543" s="244"/>
      <c r="E543" s="244"/>
      <c r="F543" s="111"/>
      <c r="G543" s="114"/>
      <c r="H543" s="192"/>
    </row>
    <row r="544" spans="1:8" s="115" customFormat="1" ht="15">
      <c r="A544" s="112"/>
      <c r="B544" s="103"/>
      <c r="C544" s="111"/>
      <c r="D544" s="244"/>
      <c r="E544" s="244"/>
      <c r="F544" s="111"/>
      <c r="G544" s="114"/>
      <c r="H544" s="192"/>
    </row>
    <row r="545" spans="1:8" s="115" customFormat="1" ht="15">
      <c r="A545" s="112"/>
      <c r="B545" s="103"/>
      <c r="C545" s="111"/>
      <c r="D545" s="244"/>
      <c r="E545" s="244"/>
      <c r="F545" s="111"/>
      <c r="G545" s="114"/>
      <c r="H545" s="192"/>
    </row>
    <row r="546" spans="1:8" s="115" customFormat="1" ht="15">
      <c r="A546" s="112"/>
      <c r="B546" s="103"/>
      <c r="C546" s="111"/>
      <c r="D546" s="244"/>
      <c r="E546" s="244"/>
      <c r="F546" s="111"/>
      <c r="G546" s="114"/>
      <c r="H546" s="192"/>
    </row>
    <row r="547" spans="1:8" s="115" customFormat="1" ht="15">
      <c r="A547" s="112"/>
      <c r="B547" s="103"/>
      <c r="C547" s="111"/>
      <c r="D547" s="244"/>
      <c r="E547" s="244"/>
      <c r="F547" s="111"/>
      <c r="G547" s="114"/>
      <c r="H547" s="192"/>
    </row>
    <row r="548" spans="1:8" s="115" customFormat="1" ht="15">
      <c r="A548" s="112"/>
      <c r="B548" s="103"/>
      <c r="C548" s="111"/>
      <c r="D548" s="244"/>
      <c r="E548" s="244"/>
      <c r="F548" s="111"/>
      <c r="G548" s="114"/>
      <c r="H548" s="192"/>
    </row>
    <row r="549" spans="1:8" s="115" customFormat="1" ht="15">
      <c r="A549" s="112"/>
      <c r="B549" s="103"/>
      <c r="C549" s="111"/>
      <c r="D549" s="244"/>
      <c r="E549" s="244"/>
      <c r="F549" s="111"/>
      <c r="G549" s="114"/>
      <c r="H549" s="192"/>
    </row>
    <row r="550" spans="1:8" s="115" customFormat="1" ht="15">
      <c r="A550" s="112"/>
      <c r="B550" s="103"/>
      <c r="C550" s="111"/>
      <c r="D550" s="244"/>
      <c r="E550" s="244"/>
      <c r="F550" s="111"/>
      <c r="G550" s="114"/>
      <c r="H550" s="192"/>
    </row>
    <row r="551" spans="1:8" s="115" customFormat="1" ht="15">
      <c r="A551" s="112"/>
      <c r="B551" s="103"/>
      <c r="C551" s="111"/>
      <c r="D551" s="244"/>
      <c r="E551" s="244"/>
      <c r="F551" s="111"/>
      <c r="G551" s="114"/>
      <c r="H551" s="192"/>
    </row>
    <row r="552" spans="1:8" s="115" customFormat="1" ht="15">
      <c r="A552" s="112"/>
      <c r="B552" s="103"/>
      <c r="C552" s="111"/>
      <c r="D552" s="244"/>
      <c r="E552" s="244"/>
      <c r="F552" s="111"/>
      <c r="G552" s="114"/>
      <c r="H552" s="192"/>
    </row>
    <row r="553" spans="1:8" s="115" customFormat="1" ht="15">
      <c r="A553" s="112"/>
      <c r="B553" s="103"/>
      <c r="C553" s="111"/>
      <c r="D553" s="244"/>
      <c r="E553" s="244"/>
      <c r="F553" s="111"/>
      <c r="G553" s="114"/>
      <c r="H553" s="192"/>
    </row>
    <row r="554" spans="1:8" s="115" customFormat="1" ht="15">
      <c r="A554" s="112"/>
      <c r="B554" s="103"/>
      <c r="C554" s="111"/>
      <c r="D554" s="244"/>
      <c r="E554" s="244"/>
      <c r="F554" s="111"/>
      <c r="G554" s="114"/>
      <c r="H554" s="192"/>
    </row>
    <row r="555" spans="1:8" s="115" customFormat="1" ht="15">
      <c r="A555" s="112"/>
      <c r="B555" s="103"/>
      <c r="C555" s="111"/>
      <c r="D555" s="244"/>
      <c r="E555" s="244"/>
      <c r="F555" s="111"/>
      <c r="G555" s="114"/>
      <c r="H555" s="192"/>
    </row>
    <row r="556" spans="1:8" s="115" customFormat="1" ht="15">
      <c r="A556" s="112"/>
      <c r="B556" s="103"/>
      <c r="C556" s="111"/>
      <c r="D556" s="244"/>
      <c r="E556" s="244"/>
      <c r="F556" s="111"/>
      <c r="G556" s="114"/>
      <c r="H556" s="192"/>
    </row>
    <row r="557" spans="1:8" s="115" customFormat="1" ht="15">
      <c r="A557" s="112"/>
      <c r="B557" s="103"/>
      <c r="C557" s="111"/>
      <c r="D557" s="244"/>
      <c r="E557" s="244"/>
      <c r="F557" s="111"/>
      <c r="G557" s="114"/>
      <c r="H557" s="192"/>
    </row>
    <row r="558" spans="1:8" s="115" customFormat="1" ht="15">
      <c r="A558" s="112"/>
      <c r="B558" s="103"/>
      <c r="C558" s="111"/>
      <c r="D558" s="244"/>
      <c r="E558" s="244"/>
      <c r="F558" s="111"/>
      <c r="G558" s="114"/>
      <c r="H558" s="192"/>
    </row>
    <row r="559" spans="1:8" s="115" customFormat="1" ht="15">
      <c r="A559" s="112"/>
      <c r="B559" s="103"/>
      <c r="C559" s="111"/>
      <c r="D559" s="244"/>
      <c r="E559" s="244"/>
      <c r="F559" s="111"/>
      <c r="G559" s="114"/>
      <c r="H559" s="192"/>
    </row>
    <row r="560" spans="1:8" s="115" customFormat="1" ht="15">
      <c r="A560" s="112"/>
      <c r="B560" s="103"/>
      <c r="C560" s="111"/>
      <c r="D560" s="244"/>
      <c r="E560" s="244"/>
      <c r="F560" s="111"/>
      <c r="G560" s="114"/>
      <c r="H560" s="192"/>
    </row>
    <row r="561" spans="1:8" s="115" customFormat="1" ht="15">
      <c r="A561" s="112"/>
      <c r="B561" s="103"/>
      <c r="C561" s="111"/>
      <c r="D561" s="244"/>
      <c r="E561" s="244"/>
      <c r="F561" s="111"/>
      <c r="G561" s="114"/>
      <c r="H561" s="192"/>
    </row>
    <row r="562" spans="1:8" s="115" customFormat="1" ht="15">
      <c r="A562" s="112"/>
      <c r="B562" s="103"/>
      <c r="C562" s="111"/>
      <c r="D562" s="244"/>
      <c r="E562" s="244"/>
      <c r="F562" s="111"/>
      <c r="G562" s="114"/>
      <c r="H562" s="192"/>
    </row>
    <row r="563" spans="1:8" s="115" customFormat="1" ht="15">
      <c r="A563" s="112"/>
      <c r="B563" s="103"/>
      <c r="C563" s="111"/>
      <c r="D563" s="244"/>
      <c r="E563" s="244"/>
      <c r="F563" s="111"/>
      <c r="G563" s="114"/>
      <c r="H563" s="192"/>
    </row>
    <row r="564" spans="1:8" s="115" customFormat="1" ht="15">
      <c r="A564" s="112"/>
      <c r="B564" s="103"/>
      <c r="C564" s="111"/>
      <c r="D564" s="244"/>
      <c r="E564" s="244"/>
      <c r="F564" s="111"/>
      <c r="G564" s="114"/>
      <c r="H564" s="192"/>
    </row>
    <row r="565" spans="1:8" s="115" customFormat="1" ht="15">
      <c r="A565" s="112"/>
      <c r="B565" s="103"/>
      <c r="C565" s="111"/>
      <c r="D565" s="244"/>
      <c r="E565" s="244"/>
      <c r="F565" s="111"/>
      <c r="G565" s="114"/>
      <c r="H565" s="192"/>
    </row>
    <row r="566" spans="1:8" s="115" customFormat="1" ht="15">
      <c r="A566" s="112"/>
      <c r="B566" s="103"/>
      <c r="C566" s="111"/>
      <c r="D566" s="244"/>
      <c r="E566" s="244"/>
      <c r="F566" s="111"/>
      <c r="G566" s="114"/>
      <c r="H566" s="192"/>
    </row>
    <row r="567" spans="1:8" s="115" customFormat="1" ht="15">
      <c r="A567" s="112"/>
      <c r="B567" s="103"/>
      <c r="C567" s="111"/>
      <c r="D567" s="244"/>
      <c r="E567" s="244"/>
      <c r="F567" s="111"/>
      <c r="G567" s="114"/>
      <c r="H567" s="192"/>
    </row>
    <row r="568" spans="1:8" s="115" customFormat="1" ht="15">
      <c r="A568" s="112"/>
      <c r="B568" s="103"/>
      <c r="C568" s="111"/>
      <c r="D568" s="244"/>
      <c r="E568" s="244"/>
      <c r="F568" s="111"/>
      <c r="G568" s="114"/>
      <c r="H568" s="192"/>
    </row>
    <row r="569" spans="1:8" s="115" customFormat="1" ht="15">
      <c r="A569" s="112"/>
      <c r="B569" s="103"/>
      <c r="C569" s="111"/>
      <c r="D569" s="244"/>
      <c r="E569" s="244"/>
      <c r="F569" s="111"/>
      <c r="G569" s="114"/>
      <c r="H569" s="192"/>
    </row>
    <row r="570" spans="1:8" s="115" customFormat="1" ht="15">
      <c r="A570" s="112"/>
      <c r="B570" s="103"/>
      <c r="C570" s="111"/>
      <c r="D570" s="244"/>
      <c r="E570" s="244"/>
      <c r="F570" s="111"/>
      <c r="G570" s="114"/>
      <c r="H570" s="192"/>
    </row>
    <row r="571" spans="1:8" s="115" customFormat="1" ht="15">
      <c r="A571" s="112"/>
      <c r="B571" s="103"/>
      <c r="C571" s="111"/>
      <c r="D571" s="244"/>
      <c r="E571" s="244"/>
      <c r="F571" s="111"/>
      <c r="G571" s="114"/>
      <c r="H571" s="192"/>
    </row>
    <row r="572" spans="1:8" s="115" customFormat="1" ht="15">
      <c r="A572" s="112"/>
      <c r="B572" s="103"/>
      <c r="C572" s="111"/>
      <c r="D572" s="244"/>
      <c r="E572" s="244"/>
      <c r="F572" s="111"/>
      <c r="G572" s="114"/>
      <c r="H572" s="192"/>
    </row>
    <row r="573" spans="1:8" s="115" customFormat="1" ht="15">
      <c r="A573" s="112"/>
      <c r="B573" s="103"/>
      <c r="C573" s="111"/>
      <c r="D573" s="244"/>
      <c r="E573" s="244"/>
      <c r="F573" s="111"/>
      <c r="G573" s="114"/>
      <c r="H573" s="192"/>
    </row>
    <row r="574" spans="1:8" s="115" customFormat="1" ht="15">
      <c r="A574" s="112"/>
      <c r="B574" s="103"/>
      <c r="C574" s="111"/>
      <c r="D574" s="244"/>
      <c r="E574" s="244"/>
      <c r="F574" s="111"/>
      <c r="G574" s="114"/>
      <c r="H574" s="192"/>
    </row>
    <row r="575" spans="1:8" s="115" customFormat="1" ht="15">
      <c r="A575" s="112"/>
      <c r="B575" s="103"/>
      <c r="C575" s="111"/>
      <c r="D575" s="244"/>
      <c r="E575" s="244"/>
      <c r="F575" s="111"/>
      <c r="G575" s="114"/>
      <c r="H575" s="192"/>
    </row>
    <row r="576" spans="1:8" s="115" customFormat="1" ht="15">
      <c r="A576" s="112"/>
      <c r="B576" s="103"/>
      <c r="C576" s="111"/>
      <c r="D576" s="244"/>
      <c r="E576" s="244"/>
      <c r="F576" s="111"/>
      <c r="G576" s="114"/>
      <c r="H576" s="192"/>
    </row>
    <row r="577" spans="1:8" s="115" customFormat="1" ht="15">
      <c r="A577" s="112"/>
      <c r="B577" s="103"/>
      <c r="C577" s="111"/>
      <c r="D577" s="244"/>
      <c r="E577" s="244"/>
      <c r="F577" s="111"/>
      <c r="G577" s="114"/>
      <c r="H577" s="192"/>
    </row>
    <row r="578" spans="1:8" s="115" customFormat="1" ht="15">
      <c r="A578" s="112"/>
      <c r="B578" s="103"/>
      <c r="C578" s="111"/>
      <c r="D578" s="244"/>
      <c r="E578" s="244"/>
      <c r="F578" s="111"/>
      <c r="G578" s="114"/>
      <c r="H578" s="192"/>
    </row>
    <row r="579" spans="1:8" s="115" customFormat="1" ht="15">
      <c r="A579" s="112"/>
      <c r="B579" s="103"/>
      <c r="C579" s="111"/>
      <c r="D579" s="244"/>
      <c r="E579" s="244"/>
      <c r="F579" s="111"/>
      <c r="G579" s="114"/>
      <c r="H579" s="192"/>
    </row>
    <row r="580" spans="1:8" s="115" customFormat="1" ht="15">
      <c r="A580" s="112"/>
      <c r="B580" s="103"/>
      <c r="C580" s="111"/>
      <c r="D580" s="244"/>
      <c r="E580" s="244"/>
      <c r="F580" s="111"/>
      <c r="G580" s="114"/>
      <c r="H580" s="192"/>
    </row>
    <row r="581" spans="1:8" s="115" customFormat="1" ht="15">
      <c r="A581" s="112"/>
      <c r="B581" s="103"/>
      <c r="C581" s="111"/>
      <c r="D581" s="244"/>
      <c r="E581" s="244"/>
      <c r="F581" s="111"/>
      <c r="G581" s="114"/>
      <c r="H581" s="192"/>
    </row>
    <row r="582" spans="1:8" s="115" customFormat="1" ht="15">
      <c r="A582" s="112"/>
      <c r="B582" s="103"/>
      <c r="C582" s="111"/>
      <c r="D582" s="244"/>
      <c r="E582" s="244"/>
      <c r="F582" s="111"/>
      <c r="G582" s="114"/>
      <c r="H582" s="192"/>
    </row>
    <row r="583" spans="1:8" s="115" customFormat="1" ht="15">
      <c r="A583" s="112"/>
      <c r="B583" s="103"/>
      <c r="C583" s="111"/>
      <c r="D583" s="244"/>
      <c r="E583" s="244"/>
      <c r="F583" s="111"/>
      <c r="G583" s="114"/>
      <c r="H583" s="192"/>
    </row>
    <row r="584" spans="1:8" s="115" customFormat="1" ht="15">
      <c r="A584" s="112"/>
      <c r="B584" s="103"/>
      <c r="C584" s="111"/>
      <c r="D584" s="244"/>
      <c r="E584" s="244"/>
      <c r="F584" s="111"/>
      <c r="G584" s="114"/>
      <c r="H584" s="192"/>
    </row>
    <row r="585" spans="1:8" s="115" customFormat="1" ht="15">
      <c r="A585" s="112"/>
      <c r="B585" s="103"/>
      <c r="C585" s="111"/>
      <c r="D585" s="244"/>
      <c r="E585" s="244"/>
      <c r="F585" s="111"/>
      <c r="G585" s="114"/>
      <c r="H585" s="192"/>
    </row>
    <row r="586" spans="1:8" s="115" customFormat="1" ht="15">
      <c r="A586" s="112"/>
      <c r="B586" s="103"/>
      <c r="C586" s="111"/>
      <c r="D586" s="244"/>
      <c r="E586" s="244"/>
      <c r="F586" s="111"/>
      <c r="G586" s="114"/>
      <c r="H586" s="192"/>
    </row>
    <row r="587" spans="1:8" s="115" customFormat="1" ht="15">
      <c r="A587" s="112"/>
      <c r="B587" s="103"/>
      <c r="C587" s="111"/>
      <c r="D587" s="244"/>
      <c r="E587" s="244"/>
      <c r="F587" s="111"/>
      <c r="G587" s="114"/>
      <c r="H587" s="192"/>
    </row>
    <row r="588" spans="1:8" s="115" customFormat="1" ht="15">
      <c r="A588" s="112"/>
      <c r="B588" s="103"/>
      <c r="C588" s="111"/>
      <c r="D588" s="244"/>
      <c r="E588" s="244"/>
      <c r="F588" s="111"/>
      <c r="G588" s="114"/>
      <c r="H588" s="192"/>
    </row>
    <row r="589" spans="1:8" s="115" customFormat="1" ht="15">
      <c r="A589" s="112"/>
      <c r="B589" s="103"/>
      <c r="C589" s="111"/>
      <c r="D589" s="244"/>
      <c r="E589" s="244"/>
      <c r="F589" s="111"/>
      <c r="G589" s="114"/>
      <c r="H589" s="192"/>
    </row>
    <row r="590" spans="1:8" s="115" customFormat="1" ht="15">
      <c r="A590" s="112"/>
      <c r="B590" s="103"/>
      <c r="C590" s="111"/>
      <c r="D590" s="244"/>
      <c r="E590" s="244"/>
      <c r="F590" s="111"/>
      <c r="G590" s="114"/>
      <c r="H590" s="192"/>
    </row>
    <row r="591" spans="1:8" s="115" customFormat="1" ht="15">
      <c r="A591" s="112"/>
      <c r="B591" s="103"/>
      <c r="C591" s="111"/>
      <c r="D591" s="244"/>
      <c r="E591" s="244"/>
      <c r="F591" s="111"/>
      <c r="G591" s="114"/>
      <c r="H591" s="192"/>
    </row>
    <row r="592" spans="1:8" s="115" customFormat="1" ht="15">
      <c r="A592" s="112"/>
      <c r="B592" s="103"/>
      <c r="C592" s="111"/>
      <c r="D592" s="244"/>
      <c r="E592" s="244"/>
      <c r="F592" s="111"/>
      <c r="G592" s="114"/>
      <c r="H592" s="192"/>
    </row>
    <row r="593" spans="1:8" s="115" customFormat="1" ht="15">
      <c r="A593" s="112"/>
      <c r="B593" s="103"/>
      <c r="C593" s="111"/>
      <c r="D593" s="244"/>
      <c r="E593" s="244"/>
      <c r="F593" s="111"/>
      <c r="G593" s="114"/>
      <c r="H593" s="192"/>
    </row>
    <row r="594" spans="1:8" s="115" customFormat="1" ht="15">
      <c r="A594" s="112"/>
      <c r="B594" s="103"/>
      <c r="C594" s="111"/>
      <c r="D594" s="244"/>
      <c r="E594" s="244"/>
      <c r="F594" s="111"/>
      <c r="G594" s="114"/>
      <c r="H594" s="192"/>
    </row>
    <row r="595" spans="1:8" s="115" customFormat="1" ht="15">
      <c r="A595" s="112"/>
      <c r="B595" s="103"/>
      <c r="C595" s="111"/>
      <c r="D595" s="244"/>
      <c r="E595" s="244"/>
      <c r="F595" s="111"/>
      <c r="G595" s="114"/>
      <c r="H595" s="192"/>
    </row>
    <row r="596" spans="1:8" s="115" customFormat="1" ht="15">
      <c r="A596" s="112"/>
      <c r="B596" s="103"/>
      <c r="C596" s="111"/>
      <c r="D596" s="244"/>
      <c r="E596" s="244"/>
      <c r="F596" s="111"/>
      <c r="G596" s="114"/>
      <c r="H596" s="192"/>
    </row>
    <row r="597" spans="1:8" s="115" customFormat="1" ht="15">
      <c r="A597" s="112"/>
      <c r="B597" s="103"/>
      <c r="C597" s="111"/>
      <c r="D597" s="244"/>
      <c r="E597" s="244"/>
      <c r="F597" s="111"/>
      <c r="G597" s="114"/>
      <c r="H597" s="192"/>
    </row>
    <row r="598" spans="1:8" s="115" customFormat="1" ht="15">
      <c r="A598" s="112"/>
      <c r="B598" s="103"/>
      <c r="C598" s="111"/>
      <c r="D598" s="244"/>
      <c r="E598" s="244"/>
      <c r="F598" s="111"/>
      <c r="G598" s="114"/>
      <c r="H598" s="192"/>
    </row>
    <row r="599" spans="1:8" s="115" customFormat="1" ht="15">
      <c r="A599" s="112"/>
      <c r="B599" s="103"/>
      <c r="C599" s="111"/>
      <c r="D599" s="244"/>
      <c r="E599" s="244"/>
      <c r="F599" s="111"/>
      <c r="G599" s="114"/>
      <c r="H599" s="192"/>
    </row>
    <row r="600" spans="1:8" s="115" customFormat="1" ht="15">
      <c r="A600" s="112"/>
      <c r="B600" s="103"/>
      <c r="C600" s="111"/>
      <c r="D600" s="244"/>
      <c r="E600" s="244"/>
      <c r="F600" s="111"/>
      <c r="G600" s="114"/>
      <c r="H600" s="192"/>
    </row>
    <row r="601" spans="1:8" s="115" customFormat="1" ht="15">
      <c r="A601" s="112"/>
      <c r="B601" s="103"/>
      <c r="C601" s="111"/>
      <c r="D601" s="244"/>
      <c r="E601" s="244"/>
      <c r="F601" s="111"/>
      <c r="G601" s="114"/>
      <c r="H601" s="192"/>
    </row>
    <row r="602" spans="1:8" s="115" customFormat="1" ht="15">
      <c r="A602" s="112"/>
      <c r="B602" s="103"/>
      <c r="C602" s="111"/>
      <c r="D602" s="244"/>
      <c r="E602" s="244"/>
      <c r="F602" s="111"/>
      <c r="G602" s="114"/>
      <c r="H602" s="192"/>
    </row>
    <row r="603" spans="1:8" s="115" customFormat="1" ht="15">
      <c r="A603" s="112"/>
      <c r="B603" s="103"/>
      <c r="C603" s="111"/>
      <c r="D603" s="244"/>
      <c r="E603" s="244"/>
      <c r="F603" s="111"/>
      <c r="G603" s="114"/>
      <c r="H603" s="192"/>
    </row>
    <row r="604" spans="1:8" s="115" customFormat="1" ht="15">
      <c r="A604" s="112"/>
      <c r="B604" s="103"/>
      <c r="C604" s="111"/>
      <c r="D604" s="244"/>
      <c r="E604" s="244"/>
      <c r="F604" s="111"/>
      <c r="G604" s="114"/>
      <c r="H604" s="192"/>
    </row>
    <row r="605" spans="1:8" s="115" customFormat="1" ht="15">
      <c r="A605" s="112"/>
      <c r="B605" s="103"/>
      <c r="C605" s="111"/>
      <c r="D605" s="244"/>
      <c r="E605" s="244"/>
      <c r="F605" s="111"/>
      <c r="G605" s="114"/>
      <c r="H605" s="192"/>
    </row>
    <row r="606" spans="1:8" s="115" customFormat="1" ht="15">
      <c r="A606" s="112"/>
      <c r="B606" s="103"/>
      <c r="C606" s="111"/>
      <c r="D606" s="244"/>
      <c r="E606" s="244"/>
      <c r="F606" s="111"/>
      <c r="G606" s="114"/>
      <c r="H606" s="192"/>
    </row>
    <row r="607" spans="1:8" s="115" customFormat="1" ht="15">
      <c r="A607" s="112"/>
      <c r="B607" s="103"/>
      <c r="C607" s="111"/>
      <c r="D607" s="244"/>
      <c r="E607" s="244"/>
      <c r="F607" s="111"/>
      <c r="G607" s="114"/>
      <c r="H607" s="192"/>
    </row>
    <row r="608" spans="1:8" s="115" customFormat="1" ht="15">
      <c r="A608" s="112"/>
      <c r="B608" s="103"/>
      <c r="C608" s="111"/>
      <c r="D608" s="244"/>
      <c r="E608" s="244"/>
      <c r="F608" s="111"/>
      <c r="G608" s="114"/>
      <c r="H608" s="192"/>
    </row>
    <row r="609" spans="1:8" s="115" customFormat="1" ht="15">
      <c r="A609" s="112"/>
      <c r="B609" s="103"/>
      <c r="C609" s="111"/>
      <c r="D609" s="244"/>
      <c r="E609" s="244"/>
      <c r="F609" s="111"/>
      <c r="G609" s="114"/>
      <c r="H609" s="192"/>
    </row>
    <row r="610" spans="1:8" s="115" customFormat="1" ht="15">
      <c r="A610" s="112"/>
      <c r="B610" s="103"/>
      <c r="C610" s="111"/>
      <c r="D610" s="244"/>
      <c r="E610" s="244"/>
      <c r="F610" s="111"/>
      <c r="G610" s="114"/>
      <c r="H610" s="192"/>
    </row>
    <row r="611" spans="1:8" s="115" customFormat="1" ht="15">
      <c r="A611" s="112"/>
      <c r="B611" s="103"/>
      <c r="C611" s="111"/>
      <c r="D611" s="244"/>
      <c r="E611" s="244"/>
      <c r="F611" s="111"/>
      <c r="G611" s="114"/>
      <c r="H611" s="192"/>
    </row>
    <row r="612" spans="1:8" s="115" customFormat="1" ht="15">
      <c r="A612" s="112"/>
      <c r="B612" s="103"/>
      <c r="C612" s="111"/>
      <c r="D612" s="244"/>
      <c r="E612" s="244"/>
      <c r="F612" s="111"/>
      <c r="G612" s="114"/>
      <c r="H612" s="192"/>
    </row>
    <row r="613" spans="1:8" s="115" customFormat="1" ht="15">
      <c r="A613" s="112"/>
      <c r="B613" s="103"/>
      <c r="C613" s="111"/>
      <c r="D613" s="244"/>
      <c r="E613" s="244"/>
      <c r="F613" s="111"/>
      <c r="G613" s="114"/>
      <c r="H613" s="192"/>
    </row>
    <row r="614" spans="1:8" s="115" customFormat="1" ht="15">
      <c r="A614" s="112"/>
      <c r="B614" s="103"/>
      <c r="C614" s="111"/>
      <c r="D614" s="244"/>
      <c r="E614" s="244"/>
      <c r="F614" s="111"/>
      <c r="G614" s="114"/>
      <c r="H614" s="192"/>
    </row>
    <row r="615" spans="1:8" s="115" customFormat="1" ht="15">
      <c r="A615" s="112"/>
      <c r="B615" s="103"/>
      <c r="C615" s="111"/>
      <c r="D615" s="244"/>
      <c r="E615" s="244"/>
      <c r="F615" s="111"/>
      <c r="G615" s="114"/>
      <c r="H615" s="192"/>
    </row>
    <row r="616" spans="1:8" s="115" customFormat="1" ht="15">
      <c r="A616" s="112"/>
      <c r="B616" s="103"/>
      <c r="C616" s="111"/>
      <c r="D616" s="244"/>
      <c r="E616" s="244"/>
      <c r="F616" s="111"/>
      <c r="G616" s="114"/>
      <c r="H616" s="192"/>
    </row>
    <row r="617" spans="1:8" s="115" customFormat="1" ht="15">
      <c r="A617" s="112"/>
      <c r="B617" s="103"/>
      <c r="C617" s="111"/>
      <c r="D617" s="244"/>
      <c r="E617" s="244"/>
      <c r="F617" s="111"/>
      <c r="G617" s="114"/>
      <c r="H617" s="192"/>
    </row>
    <row r="618" spans="1:8" s="115" customFormat="1" ht="15">
      <c r="A618" s="112"/>
      <c r="B618" s="103"/>
      <c r="C618" s="111"/>
      <c r="D618" s="244"/>
      <c r="E618" s="244"/>
      <c r="F618" s="111"/>
      <c r="G618" s="114"/>
      <c r="H618" s="192"/>
    </row>
    <row r="619" spans="1:8" s="115" customFormat="1" ht="15">
      <c r="A619" s="112"/>
      <c r="B619" s="103"/>
      <c r="C619" s="111"/>
      <c r="D619" s="244"/>
      <c r="E619" s="244"/>
      <c r="F619" s="111"/>
      <c r="G619" s="114"/>
      <c r="H619" s="192"/>
    </row>
    <row r="620" spans="1:8" s="115" customFormat="1" ht="15">
      <c r="A620" s="112"/>
      <c r="B620" s="103"/>
      <c r="C620" s="111"/>
      <c r="D620" s="244"/>
      <c r="E620" s="244"/>
      <c r="F620" s="111"/>
      <c r="G620" s="114"/>
      <c r="H620" s="192"/>
    </row>
    <row r="621" spans="1:8" s="115" customFormat="1" ht="15">
      <c r="A621" s="112"/>
      <c r="B621" s="103"/>
      <c r="C621" s="111"/>
      <c r="D621" s="244"/>
      <c r="E621" s="244"/>
      <c r="F621" s="111"/>
      <c r="G621" s="114"/>
      <c r="H621" s="192"/>
    </row>
    <row r="622" spans="1:8" s="115" customFormat="1" ht="15">
      <c r="A622" s="112"/>
      <c r="B622" s="103"/>
      <c r="C622" s="111"/>
      <c r="D622" s="244"/>
      <c r="E622" s="244"/>
      <c r="F622" s="111"/>
      <c r="G622" s="114"/>
      <c r="H622" s="192"/>
    </row>
    <row r="623" spans="1:8" s="115" customFormat="1" ht="15">
      <c r="A623" s="112"/>
      <c r="B623" s="103"/>
      <c r="C623" s="111"/>
      <c r="D623" s="244"/>
      <c r="E623" s="244"/>
      <c r="F623" s="111"/>
      <c r="G623" s="114"/>
      <c r="H623" s="192"/>
    </row>
    <row r="624" spans="1:8" s="115" customFormat="1" ht="15">
      <c r="A624" s="112"/>
      <c r="B624" s="103"/>
      <c r="C624" s="111"/>
      <c r="D624" s="244"/>
      <c r="E624" s="244"/>
      <c r="F624" s="111"/>
      <c r="G624" s="114"/>
      <c r="H624" s="192"/>
    </row>
    <row r="625" spans="1:8" s="115" customFormat="1" ht="15">
      <c r="A625" s="112"/>
      <c r="B625" s="103"/>
      <c r="C625" s="111"/>
      <c r="D625" s="244"/>
      <c r="E625" s="244"/>
      <c r="F625" s="111"/>
      <c r="G625" s="114"/>
      <c r="H625" s="192"/>
    </row>
    <row r="626" spans="1:8" s="115" customFormat="1" ht="15">
      <c r="A626" s="112"/>
      <c r="B626" s="103"/>
      <c r="C626" s="111"/>
      <c r="D626" s="244"/>
      <c r="E626" s="244"/>
      <c r="F626" s="111"/>
      <c r="G626" s="114"/>
      <c r="H626" s="192"/>
    </row>
    <row r="627" spans="1:8" s="115" customFormat="1" ht="15">
      <c r="A627" s="112"/>
      <c r="B627" s="103"/>
      <c r="C627" s="111"/>
      <c r="D627" s="244"/>
      <c r="E627" s="244"/>
      <c r="F627" s="111"/>
      <c r="G627" s="114"/>
      <c r="H627" s="192"/>
    </row>
    <row r="628" spans="1:8" s="115" customFormat="1" ht="15">
      <c r="A628" s="112"/>
      <c r="B628" s="103"/>
      <c r="C628" s="111"/>
      <c r="D628" s="244"/>
      <c r="E628" s="244"/>
      <c r="F628" s="111"/>
      <c r="G628" s="114"/>
      <c r="H628" s="192"/>
    </row>
    <row r="629" spans="1:8" s="115" customFormat="1" ht="15">
      <c r="A629" s="112"/>
      <c r="B629" s="103"/>
      <c r="C629" s="111"/>
      <c r="D629" s="244"/>
      <c r="E629" s="244"/>
      <c r="F629" s="111"/>
      <c r="G629" s="114"/>
      <c r="H629" s="192"/>
    </row>
    <row r="630" spans="1:8" s="115" customFormat="1" ht="15">
      <c r="A630" s="112"/>
      <c r="B630" s="103"/>
      <c r="C630" s="111"/>
      <c r="D630" s="244"/>
      <c r="E630" s="244"/>
      <c r="F630" s="111"/>
      <c r="G630" s="114"/>
      <c r="H630" s="192"/>
    </row>
    <row r="631" spans="1:8" s="115" customFormat="1" ht="15">
      <c r="A631" s="112"/>
      <c r="B631" s="103"/>
      <c r="C631" s="111"/>
      <c r="D631" s="244"/>
      <c r="E631" s="244"/>
      <c r="F631" s="111"/>
      <c r="G631" s="114"/>
      <c r="H631" s="192"/>
    </row>
    <row r="632" spans="1:8" s="115" customFormat="1" ht="15">
      <c r="A632" s="112"/>
      <c r="B632" s="103"/>
      <c r="C632" s="111"/>
      <c r="D632" s="244"/>
      <c r="E632" s="244"/>
      <c r="F632" s="111"/>
      <c r="G632" s="114"/>
      <c r="H632" s="192"/>
    </row>
    <row r="633" spans="1:8" s="115" customFormat="1" ht="15">
      <c r="A633" s="112"/>
      <c r="B633" s="103"/>
      <c r="C633" s="111"/>
      <c r="D633" s="244"/>
      <c r="E633" s="244"/>
      <c r="F633" s="111"/>
      <c r="G633" s="114"/>
      <c r="H633" s="192"/>
    </row>
    <row r="634" spans="1:8" s="115" customFormat="1" ht="15">
      <c r="A634" s="112"/>
      <c r="B634" s="103"/>
      <c r="C634" s="111"/>
      <c r="D634" s="244"/>
      <c r="E634" s="244"/>
      <c r="F634" s="111"/>
      <c r="G634" s="114"/>
      <c r="H634" s="192"/>
    </row>
    <row r="635" spans="1:8" s="115" customFormat="1" ht="15">
      <c r="A635" s="112"/>
      <c r="B635" s="103"/>
      <c r="C635" s="111"/>
      <c r="D635" s="244"/>
      <c r="E635" s="244"/>
      <c r="F635" s="111"/>
      <c r="G635" s="114"/>
      <c r="H635" s="192"/>
    </row>
    <row r="636" spans="1:8" s="115" customFormat="1" ht="15">
      <c r="A636" s="112"/>
      <c r="B636" s="103"/>
      <c r="C636" s="111"/>
      <c r="D636" s="244"/>
      <c r="E636" s="244"/>
      <c r="F636" s="111"/>
      <c r="G636" s="114"/>
      <c r="H636" s="192"/>
    </row>
    <row r="637" spans="1:8" s="115" customFormat="1" ht="15">
      <c r="A637" s="112"/>
      <c r="B637" s="103"/>
      <c r="C637" s="111"/>
      <c r="D637" s="244"/>
      <c r="E637" s="244"/>
      <c r="F637" s="111"/>
      <c r="G637" s="114"/>
      <c r="H637" s="192"/>
    </row>
    <row r="638" spans="1:8" s="115" customFormat="1" ht="15">
      <c r="A638" s="112"/>
      <c r="B638" s="103"/>
      <c r="C638" s="111"/>
      <c r="D638" s="244"/>
      <c r="E638" s="244"/>
      <c r="F638" s="111"/>
      <c r="G638" s="114"/>
      <c r="H638" s="192"/>
    </row>
    <row r="639" spans="1:8" s="115" customFormat="1" ht="15">
      <c r="A639" s="112"/>
      <c r="B639" s="103"/>
      <c r="C639" s="111"/>
      <c r="D639" s="244"/>
      <c r="E639" s="244"/>
      <c r="F639" s="111"/>
      <c r="G639" s="114"/>
      <c r="H639" s="192"/>
    </row>
    <row r="640" spans="1:8" s="115" customFormat="1" ht="15">
      <c r="A640" s="112"/>
      <c r="B640" s="103"/>
      <c r="C640" s="111"/>
      <c r="D640" s="244"/>
      <c r="E640" s="244"/>
      <c r="F640" s="111"/>
      <c r="G640" s="114"/>
      <c r="H640" s="192"/>
    </row>
    <row r="641" spans="1:8" s="115" customFormat="1" ht="15">
      <c r="A641" s="112"/>
      <c r="B641" s="103"/>
      <c r="C641" s="111"/>
      <c r="D641" s="244"/>
      <c r="E641" s="244"/>
      <c r="F641" s="111"/>
      <c r="G641" s="114"/>
      <c r="H641" s="192"/>
    </row>
    <row r="642" spans="1:8" s="115" customFormat="1" ht="15">
      <c r="A642" s="112"/>
      <c r="B642" s="103"/>
      <c r="C642" s="111"/>
      <c r="D642" s="244"/>
      <c r="E642" s="244"/>
      <c r="F642" s="111"/>
      <c r="G642" s="114"/>
      <c r="H642" s="192"/>
    </row>
    <row r="643" spans="1:8" s="115" customFormat="1" ht="15">
      <c r="A643" s="112"/>
      <c r="B643" s="103"/>
      <c r="C643" s="111"/>
      <c r="D643" s="244"/>
      <c r="E643" s="244"/>
      <c r="F643" s="111"/>
      <c r="G643" s="114"/>
      <c r="H643" s="192"/>
    </row>
    <row r="644" spans="1:8" s="115" customFormat="1" ht="15">
      <c r="A644" s="112"/>
      <c r="B644" s="103"/>
      <c r="C644" s="111"/>
      <c r="D644" s="244"/>
      <c r="E644" s="244"/>
      <c r="F644" s="111"/>
      <c r="G644" s="114"/>
      <c r="H644" s="192"/>
    </row>
    <row r="645" spans="1:8" s="115" customFormat="1" ht="15">
      <c r="A645" s="112"/>
      <c r="B645" s="103"/>
      <c r="C645" s="111"/>
      <c r="D645" s="244"/>
      <c r="E645" s="244"/>
      <c r="F645" s="111"/>
      <c r="G645" s="114"/>
      <c r="H645" s="192"/>
    </row>
    <row r="646" spans="1:8" s="115" customFormat="1" ht="15">
      <c r="A646" s="112"/>
      <c r="B646" s="103"/>
      <c r="C646" s="111"/>
      <c r="D646" s="244"/>
      <c r="E646" s="244"/>
      <c r="F646" s="111"/>
      <c r="G646" s="114"/>
      <c r="H646" s="192"/>
    </row>
    <row r="647" spans="1:8" s="115" customFormat="1" ht="15">
      <c r="A647" s="112"/>
      <c r="B647" s="103"/>
      <c r="C647" s="111"/>
      <c r="D647" s="244"/>
      <c r="E647" s="244"/>
      <c r="F647" s="111"/>
      <c r="G647" s="114"/>
      <c r="H647" s="192"/>
    </row>
    <row r="648" spans="1:8" s="115" customFormat="1" ht="15">
      <c r="A648" s="112"/>
      <c r="B648" s="103"/>
      <c r="C648" s="111"/>
      <c r="D648" s="244"/>
      <c r="E648" s="244"/>
      <c r="F648" s="111"/>
      <c r="G648" s="114"/>
      <c r="H648" s="192"/>
    </row>
    <row r="649" spans="1:8" s="115" customFormat="1" ht="15">
      <c r="A649" s="112"/>
      <c r="B649" s="103"/>
      <c r="C649" s="111"/>
      <c r="D649" s="244"/>
      <c r="E649" s="244"/>
      <c r="F649" s="111"/>
      <c r="G649" s="114"/>
      <c r="H649" s="192"/>
    </row>
    <row r="650" spans="1:8" s="115" customFormat="1" ht="15">
      <c r="A650" s="112"/>
      <c r="B650" s="103"/>
      <c r="C650" s="111"/>
      <c r="D650" s="244"/>
      <c r="E650" s="244"/>
      <c r="F650" s="111"/>
      <c r="G650" s="114"/>
      <c r="H650" s="192"/>
    </row>
    <row r="651" spans="1:8" s="115" customFormat="1" ht="15">
      <c r="A651" s="112"/>
      <c r="B651" s="103"/>
      <c r="C651" s="111"/>
      <c r="D651" s="244"/>
      <c r="E651" s="244"/>
      <c r="F651" s="111"/>
      <c r="G651" s="114"/>
      <c r="H651" s="192"/>
    </row>
    <row r="652" spans="1:8" s="115" customFormat="1" ht="15">
      <c r="A652" s="112"/>
      <c r="B652" s="103"/>
      <c r="C652" s="111"/>
      <c r="D652" s="244"/>
      <c r="E652" s="244"/>
      <c r="F652" s="111"/>
      <c r="G652" s="114"/>
      <c r="H652" s="192"/>
    </row>
    <row r="653" spans="1:8" s="115" customFormat="1" ht="15">
      <c r="A653" s="112"/>
      <c r="B653" s="103"/>
      <c r="C653" s="111"/>
      <c r="D653" s="244"/>
      <c r="E653" s="244"/>
      <c r="F653" s="111"/>
      <c r="G653" s="114"/>
      <c r="H653" s="192"/>
    </row>
    <row r="654" spans="1:8" s="115" customFormat="1" ht="15">
      <c r="A654" s="112"/>
      <c r="B654" s="103"/>
      <c r="C654" s="111"/>
      <c r="D654" s="244"/>
      <c r="E654" s="244"/>
      <c r="F654" s="111"/>
      <c r="G654" s="114"/>
      <c r="H654" s="192"/>
    </row>
    <row r="655" spans="1:8" s="115" customFormat="1" ht="15">
      <c r="A655" s="112"/>
      <c r="B655" s="103"/>
      <c r="C655" s="111"/>
      <c r="D655" s="244"/>
      <c r="E655" s="244"/>
      <c r="F655" s="111"/>
      <c r="G655" s="114"/>
      <c r="H655" s="192"/>
    </row>
    <row r="656" spans="1:8" s="115" customFormat="1" ht="15">
      <c r="A656" s="112"/>
      <c r="B656" s="103"/>
      <c r="C656" s="111"/>
      <c r="D656" s="244"/>
      <c r="E656" s="244"/>
      <c r="F656" s="111"/>
      <c r="G656" s="114"/>
      <c r="H656" s="192"/>
    </row>
    <row r="657" spans="1:8" s="115" customFormat="1" ht="15">
      <c r="A657" s="112"/>
      <c r="B657" s="103"/>
      <c r="C657" s="111"/>
      <c r="D657" s="244"/>
      <c r="E657" s="244"/>
      <c r="F657" s="111"/>
      <c r="G657" s="114"/>
      <c r="H657" s="192"/>
    </row>
    <row r="658" spans="1:8" s="115" customFormat="1" ht="15">
      <c r="A658" s="112"/>
      <c r="B658" s="103"/>
      <c r="C658" s="111"/>
      <c r="D658" s="244"/>
      <c r="E658" s="244"/>
      <c r="F658" s="111"/>
      <c r="G658" s="114"/>
      <c r="H658" s="192"/>
    </row>
    <row r="659" spans="1:8" s="115" customFormat="1" ht="15">
      <c r="A659" s="112"/>
      <c r="B659" s="103"/>
      <c r="C659" s="111"/>
      <c r="D659" s="244"/>
      <c r="E659" s="244"/>
      <c r="F659" s="111"/>
      <c r="G659" s="114"/>
      <c r="H659" s="192"/>
    </row>
    <row r="660" spans="1:8" s="115" customFormat="1" ht="15">
      <c r="A660" s="112"/>
      <c r="B660" s="103"/>
      <c r="C660" s="111"/>
      <c r="D660" s="244"/>
      <c r="E660" s="244"/>
      <c r="F660" s="111"/>
      <c r="G660" s="114"/>
      <c r="H660" s="192"/>
    </row>
    <row r="661" spans="1:8" s="115" customFormat="1" ht="15">
      <c r="A661" s="112"/>
      <c r="B661" s="103"/>
      <c r="C661" s="111"/>
      <c r="D661" s="244"/>
      <c r="E661" s="244"/>
      <c r="F661" s="111"/>
      <c r="G661" s="114"/>
      <c r="H661" s="192"/>
    </row>
    <row r="662" spans="1:8" s="115" customFormat="1" ht="15">
      <c r="A662" s="112"/>
      <c r="B662" s="103"/>
      <c r="C662" s="111"/>
      <c r="D662" s="244"/>
      <c r="E662" s="244"/>
      <c r="F662" s="111"/>
      <c r="G662" s="114"/>
      <c r="H662" s="192"/>
    </row>
    <row r="663" spans="1:8" s="115" customFormat="1" ht="15">
      <c r="A663" s="112"/>
      <c r="B663" s="103"/>
      <c r="C663" s="111"/>
      <c r="D663" s="244"/>
      <c r="E663" s="244"/>
      <c r="F663" s="111"/>
      <c r="G663" s="114"/>
      <c r="H663" s="192"/>
    </row>
    <row r="664" spans="1:8" s="115" customFormat="1" ht="15">
      <c r="A664" s="112"/>
      <c r="B664" s="103"/>
      <c r="C664" s="111"/>
      <c r="D664" s="244"/>
      <c r="E664" s="244"/>
      <c r="F664" s="111"/>
      <c r="G664" s="114"/>
      <c r="H664" s="192"/>
    </row>
    <row r="665" spans="1:8" s="115" customFormat="1" ht="15">
      <c r="A665" s="112"/>
      <c r="B665" s="103"/>
      <c r="C665" s="111"/>
      <c r="D665" s="244"/>
      <c r="E665" s="244"/>
      <c r="F665" s="111"/>
      <c r="G665" s="114"/>
      <c r="H665" s="192"/>
    </row>
    <row r="666" spans="1:8" s="115" customFormat="1" ht="15">
      <c r="A666" s="112"/>
      <c r="B666" s="103"/>
      <c r="C666" s="111"/>
      <c r="D666" s="244"/>
      <c r="E666" s="244"/>
      <c r="F666" s="111"/>
      <c r="G666" s="114"/>
      <c r="H666" s="192"/>
    </row>
    <row r="667" spans="1:8" s="115" customFormat="1" ht="15">
      <c r="A667" s="112"/>
      <c r="B667" s="103"/>
      <c r="C667" s="111"/>
      <c r="D667" s="244"/>
      <c r="E667" s="244"/>
      <c r="F667" s="111"/>
      <c r="G667" s="114"/>
      <c r="H667" s="192"/>
    </row>
    <row r="668" spans="1:8" s="115" customFormat="1" ht="15">
      <c r="A668" s="112"/>
      <c r="B668" s="103"/>
      <c r="C668" s="111"/>
      <c r="D668" s="244"/>
      <c r="E668" s="244"/>
      <c r="F668" s="111"/>
      <c r="G668" s="114"/>
      <c r="H668" s="192"/>
    </row>
    <row r="669" spans="1:8" s="115" customFormat="1" ht="15">
      <c r="A669" s="112"/>
      <c r="B669" s="103"/>
      <c r="C669" s="111"/>
      <c r="D669" s="244"/>
      <c r="E669" s="244"/>
      <c r="F669" s="111"/>
      <c r="G669" s="114"/>
      <c r="H669" s="192"/>
    </row>
    <row r="670" spans="1:8" s="115" customFormat="1" ht="15">
      <c r="A670" s="112"/>
      <c r="B670" s="103"/>
      <c r="C670" s="111"/>
      <c r="D670" s="244"/>
      <c r="E670" s="244"/>
      <c r="F670" s="111"/>
      <c r="G670" s="114"/>
      <c r="H670" s="192"/>
    </row>
    <row r="671" spans="1:8" s="115" customFormat="1" ht="15">
      <c r="A671" s="112"/>
      <c r="B671" s="103"/>
      <c r="C671" s="111"/>
      <c r="D671" s="244"/>
      <c r="E671" s="244"/>
      <c r="F671" s="111"/>
      <c r="G671" s="114"/>
      <c r="H671" s="192"/>
    </row>
    <row r="672" spans="1:8" s="115" customFormat="1" ht="15">
      <c r="A672" s="112"/>
      <c r="B672" s="103"/>
      <c r="C672" s="111"/>
      <c r="D672" s="244"/>
      <c r="E672" s="244"/>
      <c r="F672" s="111"/>
      <c r="G672" s="114"/>
      <c r="H672" s="192"/>
    </row>
    <row r="673" spans="1:8" s="115" customFormat="1" ht="15">
      <c r="A673" s="112"/>
      <c r="B673" s="103"/>
      <c r="C673" s="111"/>
      <c r="D673" s="244"/>
      <c r="E673" s="244"/>
      <c r="F673" s="111"/>
      <c r="G673" s="114"/>
      <c r="H673" s="192"/>
    </row>
    <row r="674" spans="1:8" s="115" customFormat="1" ht="15">
      <c r="A674" s="112"/>
      <c r="B674" s="103"/>
      <c r="C674" s="111"/>
      <c r="D674" s="244"/>
      <c r="E674" s="244"/>
      <c r="F674" s="111"/>
      <c r="G674" s="114"/>
      <c r="H674" s="192"/>
    </row>
    <row r="675" spans="1:8" s="115" customFormat="1" ht="15">
      <c r="A675" s="112"/>
      <c r="B675" s="103"/>
      <c r="C675" s="111"/>
      <c r="D675" s="244"/>
      <c r="E675" s="244"/>
      <c r="F675" s="111"/>
      <c r="G675" s="114"/>
      <c r="H675" s="192"/>
    </row>
    <row r="676" spans="1:8" s="115" customFormat="1" ht="15">
      <c r="A676" s="112"/>
      <c r="B676" s="103"/>
      <c r="C676" s="111"/>
      <c r="D676" s="244"/>
      <c r="E676" s="244"/>
      <c r="F676" s="111"/>
      <c r="G676" s="114"/>
      <c r="H676" s="192"/>
    </row>
    <row r="677" spans="1:8" s="115" customFormat="1" ht="15">
      <c r="A677" s="112"/>
      <c r="B677" s="103"/>
      <c r="C677" s="111"/>
      <c r="D677" s="244"/>
      <c r="E677" s="244"/>
      <c r="F677" s="111"/>
      <c r="G677" s="114"/>
      <c r="H677" s="192"/>
    </row>
    <row r="678" spans="1:8" s="115" customFormat="1" ht="15">
      <c r="A678" s="112"/>
      <c r="B678" s="103"/>
      <c r="C678" s="111"/>
      <c r="D678" s="244"/>
      <c r="E678" s="244"/>
      <c r="F678" s="111"/>
      <c r="G678" s="114"/>
      <c r="H678" s="192"/>
    </row>
    <row r="679" spans="1:8" s="115" customFormat="1" ht="15">
      <c r="A679" s="112"/>
      <c r="B679" s="103"/>
      <c r="C679" s="111"/>
      <c r="D679" s="244"/>
      <c r="E679" s="244"/>
      <c r="F679" s="111"/>
      <c r="G679" s="114"/>
      <c r="H679" s="192"/>
    </row>
    <row r="680" spans="1:8" s="115" customFormat="1" ht="15">
      <c r="A680" s="112"/>
      <c r="B680" s="103"/>
      <c r="C680" s="111"/>
      <c r="D680" s="244"/>
      <c r="E680" s="244"/>
      <c r="F680" s="111"/>
      <c r="G680" s="114"/>
      <c r="H680" s="192"/>
    </row>
    <row r="681" spans="1:8" s="115" customFormat="1" ht="15">
      <c r="A681" s="112"/>
      <c r="B681" s="103"/>
      <c r="C681" s="111"/>
      <c r="D681" s="244"/>
      <c r="E681" s="244"/>
      <c r="F681" s="111"/>
      <c r="G681" s="114"/>
      <c r="H681" s="192"/>
    </row>
    <row r="682" spans="1:8" s="115" customFormat="1" ht="15">
      <c r="A682" s="112"/>
      <c r="B682" s="103"/>
      <c r="C682" s="111"/>
      <c r="D682" s="244"/>
      <c r="E682" s="244"/>
      <c r="F682" s="111"/>
      <c r="G682" s="114"/>
      <c r="H682" s="192"/>
    </row>
    <row r="683" spans="1:8" s="115" customFormat="1" ht="15">
      <c r="A683" s="112"/>
      <c r="B683" s="103"/>
      <c r="C683" s="111"/>
      <c r="D683" s="244"/>
      <c r="E683" s="244"/>
      <c r="F683" s="111"/>
      <c r="G683" s="114"/>
      <c r="H683" s="192"/>
    </row>
    <row r="684" spans="1:8" s="115" customFormat="1" ht="15">
      <c r="A684" s="112"/>
      <c r="B684" s="103"/>
      <c r="C684" s="111"/>
      <c r="D684" s="244"/>
      <c r="E684" s="244"/>
      <c r="F684" s="111"/>
      <c r="G684" s="114"/>
      <c r="H684" s="192"/>
    </row>
    <row r="685" spans="1:8" s="115" customFormat="1" ht="15">
      <c r="A685" s="112"/>
      <c r="B685" s="103"/>
      <c r="C685" s="111"/>
      <c r="D685" s="244"/>
      <c r="E685" s="244"/>
      <c r="F685" s="111"/>
      <c r="G685" s="114"/>
      <c r="H685" s="192"/>
    </row>
    <row r="686" spans="1:8" s="115" customFormat="1" ht="15">
      <c r="A686" s="112"/>
      <c r="B686" s="103"/>
      <c r="C686" s="111"/>
      <c r="D686" s="244"/>
      <c r="E686" s="244"/>
      <c r="F686" s="111"/>
      <c r="G686" s="114"/>
      <c r="H686" s="192"/>
    </row>
    <row r="687" spans="1:8" s="115" customFormat="1" ht="15">
      <c r="A687" s="112"/>
      <c r="B687" s="103"/>
      <c r="C687" s="111"/>
      <c r="D687" s="244"/>
      <c r="E687" s="244"/>
      <c r="F687" s="111"/>
      <c r="G687" s="114"/>
      <c r="H687" s="192"/>
    </row>
    <row r="688" spans="1:8" s="115" customFormat="1" ht="15">
      <c r="A688" s="112"/>
      <c r="B688" s="103"/>
      <c r="C688" s="111"/>
      <c r="D688" s="244"/>
      <c r="E688" s="244"/>
      <c r="F688" s="111"/>
      <c r="G688" s="114"/>
      <c r="H688" s="192"/>
    </row>
    <row r="689" spans="1:8" s="115" customFormat="1" ht="15">
      <c r="A689" s="112"/>
      <c r="B689" s="103"/>
      <c r="C689" s="111"/>
      <c r="D689" s="244"/>
      <c r="E689" s="244"/>
      <c r="F689" s="111"/>
      <c r="G689" s="114"/>
      <c r="H689" s="192"/>
    </row>
    <row r="690" spans="1:8" s="115" customFormat="1" ht="15">
      <c r="A690" s="112"/>
      <c r="B690" s="103"/>
      <c r="C690" s="111"/>
      <c r="D690" s="244"/>
      <c r="E690" s="244"/>
      <c r="F690" s="111"/>
      <c r="G690" s="114"/>
      <c r="H690" s="192"/>
    </row>
    <row r="691" spans="1:8" s="115" customFormat="1" ht="15">
      <c r="A691" s="112"/>
      <c r="B691" s="103"/>
      <c r="C691" s="111"/>
      <c r="D691" s="244"/>
      <c r="E691" s="244"/>
      <c r="F691" s="111"/>
      <c r="G691" s="114"/>
      <c r="H691" s="192"/>
    </row>
    <row r="692" spans="1:8" s="115" customFormat="1" ht="15">
      <c r="A692" s="112"/>
      <c r="B692" s="103"/>
      <c r="C692" s="111"/>
      <c r="D692" s="244"/>
      <c r="E692" s="244"/>
      <c r="F692" s="111"/>
      <c r="G692" s="114"/>
      <c r="H692" s="192"/>
    </row>
    <row r="693" spans="1:8" s="115" customFormat="1" ht="15">
      <c r="A693" s="112"/>
      <c r="B693" s="103"/>
      <c r="C693" s="111"/>
      <c r="D693" s="244"/>
      <c r="E693" s="244"/>
      <c r="F693" s="111"/>
      <c r="G693" s="114"/>
      <c r="H693" s="192"/>
    </row>
    <row r="694" spans="1:8" s="115" customFormat="1" ht="15">
      <c r="A694" s="112"/>
      <c r="B694" s="103"/>
      <c r="C694" s="111"/>
      <c r="D694" s="244"/>
      <c r="E694" s="244"/>
      <c r="F694" s="111"/>
      <c r="G694" s="114"/>
      <c r="H694" s="192"/>
    </row>
    <row r="695" spans="1:8" s="115" customFormat="1" ht="15">
      <c r="A695" s="112"/>
      <c r="B695" s="103"/>
      <c r="C695" s="111"/>
      <c r="D695" s="244"/>
      <c r="E695" s="244"/>
      <c r="F695" s="111"/>
      <c r="G695" s="114"/>
      <c r="H695" s="192"/>
    </row>
    <row r="696" spans="1:8" s="115" customFormat="1" ht="15">
      <c r="A696" s="112"/>
      <c r="B696" s="103"/>
      <c r="C696" s="111"/>
      <c r="D696" s="244"/>
      <c r="E696" s="244"/>
      <c r="F696" s="111"/>
      <c r="G696" s="114"/>
      <c r="H696" s="192"/>
    </row>
    <row r="697" spans="1:8" s="115" customFormat="1" ht="15">
      <c r="A697" s="112"/>
      <c r="B697" s="103"/>
      <c r="C697" s="111"/>
      <c r="D697" s="244"/>
      <c r="E697" s="244"/>
      <c r="F697" s="111"/>
      <c r="G697" s="114"/>
      <c r="H697" s="192"/>
    </row>
    <row r="698" spans="1:8" s="115" customFormat="1" ht="15">
      <c r="A698" s="112"/>
      <c r="B698" s="103"/>
      <c r="C698" s="111"/>
      <c r="D698" s="244"/>
      <c r="E698" s="244"/>
      <c r="F698" s="111"/>
      <c r="G698" s="114"/>
      <c r="H698" s="192"/>
    </row>
    <row r="699" spans="1:8" s="115" customFormat="1" ht="15">
      <c r="A699" s="112"/>
      <c r="B699" s="103"/>
      <c r="C699" s="111"/>
      <c r="D699" s="244"/>
      <c r="E699" s="244"/>
      <c r="F699" s="111"/>
      <c r="G699" s="114"/>
      <c r="H699" s="192"/>
    </row>
    <row r="700" spans="1:8" s="115" customFormat="1" ht="15">
      <c r="A700" s="112"/>
      <c r="B700" s="103"/>
      <c r="C700" s="111"/>
      <c r="D700" s="244"/>
      <c r="E700" s="244"/>
      <c r="F700" s="111"/>
      <c r="G700" s="114"/>
      <c r="H700" s="192"/>
    </row>
    <row r="701" spans="1:8" s="115" customFormat="1" ht="15">
      <c r="A701" s="112"/>
      <c r="B701" s="103"/>
      <c r="C701" s="111"/>
      <c r="D701" s="244"/>
      <c r="E701" s="244"/>
      <c r="F701" s="111"/>
      <c r="G701" s="114"/>
      <c r="H701" s="192"/>
    </row>
    <row r="702" spans="1:8" s="115" customFormat="1" ht="15">
      <c r="A702" s="112"/>
      <c r="B702" s="103"/>
      <c r="C702" s="111"/>
      <c r="D702" s="244"/>
      <c r="E702" s="244"/>
      <c r="F702" s="111"/>
      <c r="G702" s="114"/>
      <c r="H702" s="192"/>
    </row>
    <row r="703" spans="1:8" s="115" customFormat="1" ht="15">
      <c r="A703" s="112"/>
      <c r="B703" s="103"/>
      <c r="C703" s="111"/>
      <c r="D703" s="244"/>
      <c r="E703" s="244"/>
      <c r="F703" s="111"/>
      <c r="G703" s="114"/>
      <c r="H703" s="192"/>
    </row>
    <row r="704" spans="1:8" s="115" customFormat="1" ht="15">
      <c r="A704" s="112"/>
      <c r="B704" s="103"/>
      <c r="C704" s="111"/>
      <c r="D704" s="244"/>
      <c r="E704" s="244"/>
      <c r="F704" s="111"/>
      <c r="G704" s="114"/>
      <c r="H704" s="192"/>
    </row>
    <row r="705" spans="1:8" s="115" customFormat="1" ht="15">
      <c r="A705" s="112"/>
      <c r="B705" s="103"/>
      <c r="C705" s="111"/>
      <c r="D705" s="244"/>
      <c r="E705" s="244"/>
      <c r="F705" s="111"/>
      <c r="G705" s="114"/>
      <c r="H705" s="192"/>
    </row>
    <row r="706" spans="1:8" s="115" customFormat="1" ht="15">
      <c r="A706" s="112"/>
      <c r="B706" s="103"/>
      <c r="C706" s="111"/>
      <c r="D706" s="244"/>
      <c r="E706" s="244"/>
      <c r="F706" s="111"/>
      <c r="G706" s="114"/>
      <c r="H706" s="192"/>
    </row>
    <row r="707" spans="1:8" s="115" customFormat="1" ht="15">
      <c r="A707" s="112"/>
      <c r="B707" s="103"/>
      <c r="C707" s="111"/>
      <c r="D707" s="244"/>
      <c r="E707" s="244"/>
      <c r="F707" s="111"/>
      <c r="G707" s="114"/>
      <c r="H707" s="192"/>
    </row>
    <row r="708" spans="1:8" s="115" customFormat="1" ht="15">
      <c r="A708" s="112"/>
      <c r="B708" s="103"/>
      <c r="C708" s="111"/>
      <c r="D708" s="244"/>
      <c r="E708" s="244"/>
      <c r="F708" s="111"/>
      <c r="G708" s="114"/>
      <c r="H708" s="192"/>
    </row>
    <row r="709" spans="1:8" s="115" customFormat="1" ht="15">
      <c r="A709" s="112"/>
      <c r="B709" s="103"/>
      <c r="C709" s="111"/>
      <c r="D709" s="244"/>
      <c r="E709" s="244"/>
      <c r="F709" s="111"/>
      <c r="G709" s="114"/>
      <c r="H709" s="192"/>
    </row>
    <row r="710" spans="1:8" s="115" customFormat="1" ht="15">
      <c r="A710" s="112"/>
      <c r="B710" s="103"/>
      <c r="C710" s="111"/>
      <c r="D710" s="244"/>
      <c r="E710" s="244"/>
      <c r="F710" s="111"/>
      <c r="G710" s="114"/>
      <c r="H710" s="192"/>
    </row>
    <row r="711" spans="1:8" s="115" customFormat="1" ht="15">
      <c r="A711" s="112"/>
      <c r="B711" s="103"/>
      <c r="C711" s="111"/>
      <c r="D711" s="244"/>
      <c r="E711" s="244"/>
      <c r="F711" s="111"/>
      <c r="G711" s="114"/>
      <c r="H711" s="192"/>
    </row>
    <row r="712" spans="1:8" s="115" customFormat="1" ht="15">
      <c r="A712" s="112"/>
      <c r="B712" s="103"/>
      <c r="C712" s="111"/>
      <c r="D712" s="244"/>
      <c r="E712" s="244"/>
      <c r="F712" s="111"/>
      <c r="G712" s="114"/>
      <c r="H712" s="192"/>
    </row>
    <row r="713" spans="1:8" s="115" customFormat="1" ht="15">
      <c r="A713" s="112"/>
      <c r="B713" s="103"/>
      <c r="C713" s="111"/>
      <c r="D713" s="244"/>
      <c r="E713" s="244"/>
      <c r="F713" s="111"/>
      <c r="G713" s="114"/>
      <c r="H713" s="192"/>
    </row>
    <row r="714" spans="1:8" s="115" customFormat="1" ht="15">
      <c r="A714" s="112"/>
      <c r="B714" s="103"/>
      <c r="C714" s="111"/>
      <c r="D714" s="244"/>
      <c r="E714" s="244"/>
      <c r="F714" s="111"/>
      <c r="G714" s="114"/>
      <c r="H714" s="192"/>
    </row>
    <row r="715" spans="1:8" s="115" customFormat="1" ht="15">
      <c r="A715" s="112"/>
      <c r="B715" s="103"/>
      <c r="C715" s="111"/>
      <c r="D715" s="244"/>
      <c r="E715" s="244"/>
      <c r="F715" s="111"/>
      <c r="G715" s="114"/>
      <c r="H715" s="192"/>
    </row>
    <row r="716" spans="1:8" s="115" customFormat="1" ht="15">
      <c r="A716" s="112"/>
      <c r="B716" s="103"/>
      <c r="C716" s="111"/>
      <c r="D716" s="244"/>
      <c r="E716" s="244"/>
      <c r="F716" s="111"/>
      <c r="G716" s="114"/>
      <c r="H716" s="192"/>
    </row>
    <row r="717" spans="1:8" s="115" customFormat="1" ht="15">
      <c r="A717" s="112"/>
      <c r="B717" s="103"/>
      <c r="C717" s="111"/>
      <c r="D717" s="244"/>
      <c r="E717" s="244"/>
      <c r="F717" s="111"/>
      <c r="G717" s="114"/>
      <c r="H717" s="192"/>
    </row>
    <row r="718" spans="1:8" s="115" customFormat="1" ht="15">
      <c r="A718" s="112"/>
      <c r="B718" s="103"/>
      <c r="C718" s="111"/>
      <c r="D718" s="244"/>
      <c r="E718" s="244"/>
      <c r="F718" s="111"/>
      <c r="G718" s="114"/>
      <c r="H718" s="192"/>
    </row>
    <row r="719" spans="1:8" s="115" customFormat="1" ht="15">
      <c r="A719" s="112"/>
      <c r="B719" s="103"/>
      <c r="C719" s="111"/>
      <c r="D719" s="244"/>
      <c r="E719" s="244"/>
      <c r="F719" s="111"/>
      <c r="G719" s="114"/>
      <c r="H719" s="192"/>
    </row>
    <row r="720" spans="1:8" s="115" customFormat="1" ht="15">
      <c r="A720" s="112"/>
      <c r="B720" s="103"/>
      <c r="C720" s="111"/>
      <c r="D720" s="244"/>
      <c r="E720" s="244"/>
      <c r="F720" s="111"/>
      <c r="G720" s="114"/>
      <c r="H720" s="192"/>
    </row>
    <row r="721" spans="1:8" s="115" customFormat="1" ht="15">
      <c r="A721" s="112"/>
      <c r="B721" s="103"/>
      <c r="C721" s="111"/>
      <c r="D721" s="244"/>
      <c r="E721" s="244"/>
      <c r="F721" s="111"/>
      <c r="G721" s="114"/>
      <c r="H721" s="192"/>
    </row>
    <row r="722" spans="1:8" s="115" customFormat="1" ht="15">
      <c r="A722" s="112"/>
      <c r="B722" s="103"/>
      <c r="C722" s="111"/>
      <c r="D722" s="244"/>
      <c r="E722" s="244"/>
      <c r="F722" s="111"/>
      <c r="G722" s="114"/>
      <c r="H722" s="192"/>
    </row>
    <row r="723" spans="1:8" s="115" customFormat="1" ht="15">
      <c r="A723" s="112"/>
      <c r="B723" s="103"/>
      <c r="C723" s="111"/>
      <c r="D723" s="244"/>
      <c r="E723" s="244"/>
      <c r="F723" s="111"/>
      <c r="G723" s="114"/>
      <c r="H723" s="192"/>
    </row>
    <row r="724" spans="1:8" s="115" customFormat="1" ht="15">
      <c r="A724" s="112"/>
      <c r="B724" s="103"/>
      <c r="C724" s="111"/>
      <c r="D724" s="244"/>
      <c r="E724" s="244"/>
      <c r="F724" s="111"/>
      <c r="G724" s="114"/>
      <c r="H724" s="192"/>
    </row>
    <row r="725" spans="1:8" s="115" customFormat="1" ht="15">
      <c r="A725" s="112"/>
      <c r="B725" s="103"/>
      <c r="C725" s="111"/>
      <c r="D725" s="244"/>
      <c r="E725" s="244"/>
      <c r="F725" s="111"/>
      <c r="G725" s="114"/>
      <c r="H725" s="192"/>
    </row>
    <row r="726" spans="1:8" s="115" customFormat="1" ht="15">
      <c r="A726" s="112"/>
      <c r="B726" s="103"/>
      <c r="C726" s="111"/>
      <c r="D726" s="244"/>
      <c r="E726" s="244"/>
      <c r="F726" s="111"/>
      <c r="G726" s="114"/>
      <c r="H726" s="192"/>
    </row>
    <row r="727" spans="1:8" s="115" customFormat="1" ht="15">
      <c r="A727" s="112"/>
      <c r="B727" s="103"/>
      <c r="C727" s="111"/>
      <c r="D727" s="244"/>
      <c r="E727" s="244"/>
      <c r="F727" s="111"/>
      <c r="G727" s="114"/>
      <c r="H727" s="192"/>
    </row>
    <row r="728" spans="1:8" s="115" customFormat="1" ht="15">
      <c r="A728" s="112"/>
      <c r="B728" s="103"/>
      <c r="C728" s="111"/>
      <c r="D728" s="244"/>
      <c r="E728" s="244"/>
      <c r="F728" s="111"/>
      <c r="G728" s="114"/>
      <c r="H728" s="192"/>
    </row>
    <row r="729" spans="1:8" s="115" customFormat="1" ht="15">
      <c r="A729" s="112"/>
      <c r="B729" s="103"/>
      <c r="C729" s="111"/>
      <c r="D729" s="244"/>
      <c r="E729" s="244"/>
      <c r="F729" s="111"/>
      <c r="G729" s="114"/>
      <c r="H729" s="192"/>
    </row>
    <row r="730" spans="1:8" s="115" customFormat="1" ht="15">
      <c r="A730" s="112"/>
      <c r="B730" s="103"/>
      <c r="C730" s="111"/>
      <c r="D730" s="244"/>
      <c r="E730" s="244"/>
      <c r="F730" s="111"/>
      <c r="G730" s="114"/>
      <c r="H730" s="192"/>
    </row>
    <row r="731" spans="1:8" s="115" customFormat="1" ht="15">
      <c r="A731" s="112"/>
      <c r="B731" s="103"/>
      <c r="C731" s="111"/>
      <c r="D731" s="244"/>
      <c r="E731" s="244"/>
      <c r="F731" s="111"/>
      <c r="G731" s="114"/>
      <c r="H731" s="192"/>
    </row>
    <row r="732" spans="1:8" s="115" customFormat="1" ht="15">
      <c r="A732" s="112"/>
      <c r="B732" s="103"/>
      <c r="C732" s="111"/>
      <c r="D732" s="244"/>
      <c r="E732" s="244"/>
      <c r="F732" s="111"/>
      <c r="G732" s="114"/>
      <c r="H732" s="192"/>
    </row>
    <row r="733" spans="1:8" s="115" customFormat="1" ht="15">
      <c r="A733" s="112"/>
      <c r="B733" s="103"/>
      <c r="C733" s="111"/>
      <c r="D733" s="244"/>
      <c r="E733" s="244"/>
      <c r="F733" s="111"/>
      <c r="G733" s="114"/>
      <c r="H733" s="192"/>
    </row>
    <row r="734" spans="1:8" s="115" customFormat="1" ht="15">
      <c r="A734" s="112"/>
      <c r="B734" s="103"/>
      <c r="C734" s="111"/>
      <c r="D734" s="244"/>
      <c r="E734" s="244"/>
      <c r="F734" s="111"/>
      <c r="G734" s="114"/>
      <c r="H734" s="192"/>
    </row>
    <row r="735" spans="1:8" s="115" customFormat="1" ht="15">
      <c r="A735" s="112"/>
      <c r="B735" s="103"/>
      <c r="C735" s="111"/>
      <c r="D735" s="244"/>
      <c r="E735" s="244"/>
      <c r="F735" s="111"/>
      <c r="G735" s="114"/>
      <c r="H735" s="192"/>
    </row>
    <row r="736" spans="1:8" s="115" customFormat="1" ht="15">
      <c r="A736" s="112"/>
      <c r="B736" s="103"/>
      <c r="C736" s="111"/>
      <c r="D736" s="244"/>
      <c r="E736" s="244"/>
      <c r="F736" s="111"/>
      <c r="G736" s="114"/>
      <c r="H736" s="192"/>
    </row>
    <row r="737" spans="1:8" s="115" customFormat="1" ht="15">
      <c r="A737" s="112"/>
      <c r="B737" s="103"/>
      <c r="C737" s="111"/>
      <c r="D737" s="244"/>
      <c r="E737" s="244"/>
      <c r="F737" s="111"/>
      <c r="G737" s="114"/>
      <c r="H737" s="192"/>
    </row>
    <row r="738" spans="1:8" s="115" customFormat="1" ht="15">
      <c r="A738" s="112"/>
      <c r="B738" s="103"/>
      <c r="C738" s="111"/>
      <c r="D738" s="244"/>
      <c r="E738" s="244"/>
      <c r="F738" s="111"/>
      <c r="G738" s="114"/>
      <c r="H738" s="192"/>
    </row>
    <row r="739" spans="1:8" s="115" customFormat="1" ht="15">
      <c r="A739" s="112"/>
      <c r="B739" s="103"/>
      <c r="C739" s="111"/>
      <c r="D739" s="244"/>
      <c r="E739" s="244"/>
      <c r="F739" s="111"/>
      <c r="G739" s="114"/>
      <c r="H739" s="192"/>
    </row>
    <row r="740" spans="1:8" s="115" customFormat="1" ht="15">
      <c r="A740" s="112"/>
      <c r="B740" s="103"/>
      <c r="C740" s="111"/>
      <c r="D740" s="244"/>
      <c r="E740" s="244"/>
      <c r="F740" s="111"/>
      <c r="G740" s="114"/>
      <c r="H740" s="192"/>
    </row>
    <row r="741" spans="1:8" s="115" customFormat="1" ht="15">
      <c r="A741" s="112"/>
      <c r="B741" s="103"/>
      <c r="C741" s="111"/>
      <c r="D741" s="244"/>
      <c r="E741" s="244"/>
      <c r="F741" s="111"/>
      <c r="G741" s="114"/>
      <c r="H741" s="192"/>
    </row>
    <row r="742" spans="1:8" s="115" customFormat="1" ht="15">
      <c r="A742" s="112"/>
      <c r="B742" s="103"/>
      <c r="C742" s="111"/>
      <c r="D742" s="244"/>
      <c r="E742" s="244"/>
      <c r="F742" s="111"/>
      <c r="G742" s="114"/>
      <c r="H742" s="192"/>
    </row>
    <row r="743" spans="1:8" s="115" customFormat="1" ht="15">
      <c r="A743" s="112"/>
      <c r="B743" s="103"/>
      <c r="C743" s="111"/>
      <c r="D743" s="244"/>
      <c r="E743" s="244"/>
      <c r="F743" s="111"/>
      <c r="G743" s="114"/>
      <c r="H743" s="192"/>
    </row>
    <row r="744" spans="1:8" s="115" customFormat="1" ht="15">
      <c r="A744" s="112"/>
      <c r="B744" s="103"/>
      <c r="C744" s="111"/>
      <c r="D744" s="244"/>
      <c r="E744" s="244"/>
      <c r="F744" s="111"/>
      <c r="G744" s="114"/>
      <c r="H744" s="192"/>
    </row>
    <row r="745" spans="1:8" s="115" customFormat="1" ht="15">
      <c r="A745" s="112"/>
      <c r="B745" s="103"/>
      <c r="C745" s="111"/>
      <c r="D745" s="244"/>
      <c r="E745" s="244"/>
      <c r="F745" s="111"/>
      <c r="G745" s="114"/>
      <c r="H745" s="192"/>
    </row>
    <row r="746" spans="1:8" s="115" customFormat="1" ht="15">
      <c r="A746" s="112"/>
      <c r="B746" s="103"/>
      <c r="C746" s="111"/>
      <c r="D746" s="244"/>
      <c r="E746" s="244"/>
      <c r="F746" s="111"/>
      <c r="G746" s="114"/>
      <c r="H746" s="192"/>
    </row>
    <row r="747" spans="1:8" s="115" customFormat="1" ht="15">
      <c r="A747" s="112"/>
      <c r="B747" s="103"/>
      <c r="C747" s="111"/>
      <c r="D747" s="244"/>
      <c r="E747" s="244"/>
      <c r="F747" s="111"/>
      <c r="G747" s="114"/>
      <c r="H747" s="192"/>
    </row>
    <row r="748" spans="1:8" s="115" customFormat="1" ht="15">
      <c r="A748" s="112"/>
      <c r="B748" s="103"/>
      <c r="C748" s="111"/>
      <c r="D748" s="244"/>
      <c r="E748" s="244"/>
      <c r="F748" s="111"/>
      <c r="G748" s="114"/>
      <c r="H748" s="192"/>
    </row>
    <row r="749" spans="1:8" s="115" customFormat="1" ht="15">
      <c r="A749" s="112"/>
      <c r="B749" s="103"/>
      <c r="C749" s="111"/>
      <c r="D749" s="244"/>
      <c r="E749" s="244"/>
      <c r="F749" s="111"/>
      <c r="G749" s="114"/>
      <c r="H749" s="192"/>
    </row>
    <row r="750" spans="1:8" s="115" customFormat="1" ht="15">
      <c r="A750" s="112"/>
      <c r="B750" s="103"/>
      <c r="C750" s="111"/>
      <c r="D750" s="244"/>
      <c r="E750" s="244"/>
      <c r="F750" s="111"/>
      <c r="G750" s="114"/>
      <c r="H750" s="192"/>
    </row>
    <row r="751" spans="1:8" s="115" customFormat="1" ht="15">
      <c r="A751" s="112"/>
      <c r="B751" s="103"/>
      <c r="C751" s="111"/>
      <c r="D751" s="244"/>
      <c r="E751" s="244"/>
      <c r="F751" s="111"/>
      <c r="G751" s="114"/>
      <c r="H751" s="192"/>
    </row>
    <row r="752" spans="1:8" s="115" customFormat="1" ht="15">
      <c r="A752" s="112"/>
      <c r="B752" s="103"/>
      <c r="C752" s="111"/>
      <c r="D752" s="244"/>
      <c r="E752" s="244"/>
      <c r="F752" s="111"/>
      <c r="G752" s="114"/>
      <c r="H752" s="192"/>
    </row>
    <row r="753" spans="1:8" s="115" customFormat="1" ht="15">
      <c r="A753" s="112"/>
      <c r="B753" s="103"/>
      <c r="C753" s="111"/>
      <c r="D753" s="244"/>
      <c r="E753" s="244"/>
      <c r="F753" s="111"/>
      <c r="G753" s="114"/>
      <c r="H753" s="192"/>
    </row>
    <row r="754" spans="1:8" s="115" customFormat="1" ht="15">
      <c r="A754" s="112"/>
      <c r="B754" s="103"/>
      <c r="C754" s="111"/>
      <c r="D754" s="244"/>
      <c r="E754" s="244"/>
      <c r="F754" s="111"/>
      <c r="G754" s="114"/>
      <c r="H754" s="192"/>
    </row>
    <row r="755" spans="1:8" s="115" customFormat="1" ht="15">
      <c r="A755" s="112"/>
      <c r="B755" s="103"/>
      <c r="C755" s="111"/>
      <c r="D755" s="244"/>
      <c r="E755" s="244"/>
      <c r="F755" s="111"/>
      <c r="G755" s="114"/>
      <c r="H755" s="192"/>
    </row>
    <row r="756" spans="1:8" s="115" customFormat="1" ht="15">
      <c r="A756" s="112"/>
      <c r="B756" s="103"/>
      <c r="C756" s="111"/>
      <c r="D756" s="244"/>
      <c r="E756" s="244"/>
      <c r="F756" s="111"/>
      <c r="G756" s="114"/>
      <c r="H756" s="192"/>
    </row>
    <row r="757" spans="1:8" s="115" customFormat="1" ht="15">
      <c r="A757" s="112"/>
      <c r="B757" s="103"/>
      <c r="C757" s="111"/>
      <c r="D757" s="244"/>
      <c r="E757" s="244"/>
      <c r="F757" s="111"/>
      <c r="G757" s="114"/>
      <c r="H757" s="192"/>
    </row>
    <row r="758" spans="1:8" s="115" customFormat="1" ht="15">
      <c r="A758" s="112"/>
      <c r="B758" s="103"/>
      <c r="C758" s="111"/>
      <c r="D758" s="244"/>
      <c r="E758" s="244"/>
      <c r="F758" s="111"/>
      <c r="G758" s="114"/>
      <c r="H758" s="192"/>
    </row>
    <row r="759" spans="1:8" s="115" customFormat="1" ht="15">
      <c r="A759" s="112"/>
      <c r="B759" s="103"/>
      <c r="C759" s="111"/>
      <c r="D759" s="244"/>
      <c r="E759" s="244"/>
      <c r="F759" s="111"/>
      <c r="G759" s="114"/>
      <c r="H759" s="192"/>
    </row>
    <row r="760" spans="1:8" s="115" customFormat="1" ht="15">
      <c r="A760" s="112"/>
      <c r="B760" s="103"/>
      <c r="C760" s="111"/>
      <c r="D760" s="244"/>
      <c r="E760" s="244"/>
      <c r="F760" s="111"/>
      <c r="G760" s="114"/>
      <c r="H760" s="192"/>
    </row>
    <row r="761" spans="1:8" s="115" customFormat="1" ht="15">
      <c r="A761" s="112"/>
      <c r="B761" s="103"/>
      <c r="C761" s="111"/>
      <c r="D761" s="244"/>
      <c r="E761" s="244"/>
      <c r="F761" s="111"/>
      <c r="G761" s="114"/>
      <c r="H761" s="192"/>
    </row>
    <row r="762" spans="1:8" s="115" customFormat="1" ht="15">
      <c r="A762" s="112"/>
      <c r="B762" s="103"/>
      <c r="C762" s="111"/>
      <c r="D762" s="244"/>
      <c r="E762" s="244"/>
      <c r="F762" s="111"/>
      <c r="G762" s="114"/>
      <c r="H762" s="192"/>
    </row>
    <row r="763" spans="1:8" s="115" customFormat="1" ht="15">
      <c r="A763" s="112"/>
      <c r="B763" s="103"/>
      <c r="C763" s="111"/>
      <c r="D763" s="244"/>
      <c r="E763" s="244"/>
      <c r="F763" s="111"/>
      <c r="G763" s="114"/>
      <c r="H763" s="192"/>
    </row>
    <row r="764" spans="1:8" s="115" customFormat="1" ht="15">
      <c r="A764" s="112"/>
      <c r="B764" s="103"/>
      <c r="C764" s="111"/>
      <c r="D764" s="244"/>
      <c r="E764" s="244"/>
      <c r="F764" s="111"/>
      <c r="G764" s="114"/>
      <c r="H764" s="192"/>
    </row>
    <row r="765" spans="1:8" s="115" customFormat="1" ht="15">
      <c r="A765" s="112"/>
      <c r="B765" s="103"/>
      <c r="C765" s="111"/>
      <c r="D765" s="244"/>
      <c r="E765" s="244"/>
      <c r="F765" s="111"/>
      <c r="G765" s="114"/>
      <c r="H765" s="192"/>
    </row>
    <row r="766" spans="1:8" s="115" customFormat="1" ht="15">
      <c r="A766" s="112"/>
      <c r="B766" s="103"/>
      <c r="C766" s="111"/>
      <c r="D766" s="244"/>
      <c r="E766" s="244"/>
      <c r="F766" s="111"/>
      <c r="G766" s="114"/>
      <c r="H766" s="192"/>
    </row>
    <row r="767" spans="1:8" s="115" customFormat="1" ht="15">
      <c r="A767" s="112"/>
      <c r="B767" s="103"/>
      <c r="C767" s="111"/>
      <c r="D767" s="244"/>
      <c r="E767" s="244"/>
      <c r="F767" s="111"/>
      <c r="G767" s="114"/>
      <c r="H767" s="192"/>
    </row>
    <row r="768" spans="1:8" s="115" customFormat="1" ht="15">
      <c r="A768" s="112"/>
      <c r="B768" s="103"/>
      <c r="C768" s="111"/>
      <c r="D768" s="244"/>
      <c r="E768" s="244"/>
      <c r="F768" s="111"/>
      <c r="G768" s="114"/>
      <c r="H768" s="192"/>
    </row>
    <row r="769" spans="1:8" s="115" customFormat="1" ht="15">
      <c r="A769" s="112"/>
      <c r="B769" s="103"/>
      <c r="C769" s="111"/>
      <c r="D769" s="244"/>
      <c r="E769" s="244"/>
      <c r="F769" s="111"/>
      <c r="G769" s="114"/>
      <c r="H769" s="192"/>
    </row>
    <row r="770" spans="1:8" s="115" customFormat="1" ht="15">
      <c r="A770" s="112"/>
      <c r="B770" s="103"/>
      <c r="C770" s="111"/>
      <c r="D770" s="244"/>
      <c r="E770" s="244"/>
      <c r="F770" s="111"/>
      <c r="G770" s="114"/>
      <c r="H770" s="192"/>
    </row>
    <row r="771" spans="1:8" s="115" customFormat="1" ht="15">
      <c r="A771" s="112"/>
      <c r="B771" s="103"/>
      <c r="C771" s="111"/>
      <c r="D771" s="244"/>
      <c r="E771" s="244"/>
      <c r="F771" s="111"/>
      <c r="G771" s="114"/>
      <c r="H771" s="192"/>
    </row>
    <row r="772" spans="1:8" s="115" customFormat="1" ht="15">
      <c r="A772" s="112"/>
      <c r="B772" s="103"/>
      <c r="C772" s="111"/>
      <c r="D772" s="244"/>
      <c r="E772" s="244"/>
      <c r="F772" s="111"/>
      <c r="G772" s="114"/>
      <c r="H772" s="192"/>
    </row>
    <row r="773" spans="1:8" s="115" customFormat="1" ht="15">
      <c r="A773" s="112"/>
      <c r="B773" s="103"/>
      <c r="C773" s="111"/>
      <c r="D773" s="244"/>
      <c r="E773" s="244"/>
      <c r="F773" s="111"/>
      <c r="G773" s="114"/>
      <c r="H773" s="192"/>
    </row>
    <row r="774" spans="1:8" s="115" customFormat="1" ht="15">
      <c r="A774" s="112"/>
      <c r="B774" s="103"/>
      <c r="C774" s="111"/>
      <c r="D774" s="244"/>
      <c r="E774" s="244"/>
      <c r="F774" s="111"/>
      <c r="G774" s="114"/>
      <c r="H774" s="192"/>
    </row>
    <row r="775" spans="1:8" s="115" customFormat="1" ht="15">
      <c r="A775" s="112"/>
      <c r="B775" s="103"/>
      <c r="C775" s="111"/>
      <c r="D775" s="244"/>
      <c r="E775" s="244"/>
      <c r="F775" s="111"/>
      <c r="G775" s="114"/>
      <c r="H775" s="192"/>
    </row>
    <row r="776" spans="1:8" s="115" customFormat="1" ht="15">
      <c r="A776" s="112"/>
      <c r="B776" s="103"/>
      <c r="C776" s="111"/>
      <c r="D776" s="244"/>
      <c r="E776" s="244"/>
      <c r="F776" s="111"/>
      <c r="G776" s="114"/>
      <c r="H776" s="192"/>
    </row>
    <row r="777" spans="1:8" s="115" customFormat="1" ht="15">
      <c r="A777" s="112"/>
      <c r="B777" s="103"/>
      <c r="C777" s="111"/>
      <c r="D777" s="244"/>
      <c r="E777" s="244"/>
      <c r="F777" s="111"/>
      <c r="G777" s="114"/>
      <c r="H777" s="192"/>
    </row>
    <row r="778" spans="1:8" s="115" customFormat="1" ht="15">
      <c r="A778" s="112"/>
      <c r="B778" s="103"/>
      <c r="C778" s="111"/>
      <c r="D778" s="244"/>
      <c r="E778" s="244"/>
      <c r="F778" s="111"/>
      <c r="G778" s="114"/>
      <c r="H778" s="192"/>
    </row>
    <row r="779" spans="1:8" s="115" customFormat="1" ht="15">
      <c r="A779" s="112"/>
      <c r="B779" s="103"/>
      <c r="C779" s="111"/>
      <c r="D779" s="244"/>
      <c r="E779" s="244"/>
      <c r="F779" s="111"/>
      <c r="G779" s="114"/>
      <c r="H779" s="192"/>
    </row>
    <row r="780" spans="1:8" s="115" customFormat="1" ht="15">
      <c r="A780" s="112"/>
      <c r="B780" s="103"/>
      <c r="C780" s="111"/>
      <c r="D780" s="244"/>
      <c r="E780" s="244"/>
      <c r="F780" s="111"/>
      <c r="G780" s="114"/>
      <c r="H780" s="192"/>
    </row>
    <row r="781" spans="1:8" s="115" customFormat="1" ht="15">
      <c r="A781" s="112"/>
      <c r="B781" s="103"/>
      <c r="C781" s="111"/>
      <c r="D781" s="244"/>
      <c r="E781" s="244"/>
      <c r="F781" s="111"/>
      <c r="G781" s="114"/>
      <c r="H781" s="192"/>
    </row>
    <row r="782" spans="1:8" s="115" customFormat="1" ht="15">
      <c r="A782" s="112"/>
      <c r="B782" s="103"/>
      <c r="C782" s="111"/>
      <c r="D782" s="244"/>
      <c r="E782" s="244"/>
      <c r="F782" s="111"/>
      <c r="G782" s="114"/>
      <c r="H782" s="192"/>
    </row>
    <row r="783" spans="1:8" s="115" customFormat="1" ht="15">
      <c r="A783" s="112"/>
      <c r="B783" s="103"/>
      <c r="C783" s="111"/>
      <c r="D783" s="244"/>
      <c r="E783" s="244"/>
      <c r="F783" s="111"/>
      <c r="G783" s="114"/>
      <c r="H783" s="192"/>
    </row>
    <row r="784" spans="1:8" s="115" customFormat="1" ht="15">
      <c r="A784" s="112"/>
      <c r="B784" s="103"/>
      <c r="C784" s="111"/>
      <c r="D784" s="244"/>
      <c r="E784" s="244"/>
      <c r="F784" s="111"/>
      <c r="G784" s="114"/>
      <c r="H784" s="192"/>
    </row>
    <row r="785" spans="1:8" s="115" customFormat="1" ht="15">
      <c r="A785" s="112"/>
      <c r="B785" s="103"/>
      <c r="C785" s="111"/>
      <c r="D785" s="244"/>
      <c r="E785" s="244"/>
      <c r="F785" s="111"/>
      <c r="G785" s="114"/>
      <c r="H785" s="192"/>
    </row>
    <row r="786" spans="1:8" s="115" customFormat="1" ht="15">
      <c r="A786" s="112"/>
      <c r="B786" s="103"/>
      <c r="C786" s="111"/>
      <c r="D786" s="244"/>
      <c r="E786" s="244"/>
      <c r="F786" s="111"/>
      <c r="G786" s="114"/>
      <c r="H786" s="192"/>
    </row>
    <row r="787" spans="1:8" s="115" customFormat="1" ht="15">
      <c r="A787" s="112"/>
      <c r="B787" s="103"/>
      <c r="C787" s="111"/>
      <c r="D787" s="244"/>
      <c r="E787" s="244"/>
      <c r="F787" s="111"/>
      <c r="G787" s="114"/>
      <c r="H787" s="192"/>
    </row>
    <row r="788" spans="1:8" s="115" customFormat="1" ht="15">
      <c r="A788" s="112"/>
      <c r="B788" s="103"/>
      <c r="C788" s="111"/>
      <c r="D788" s="244"/>
      <c r="E788" s="244"/>
      <c r="F788" s="111"/>
      <c r="G788" s="114"/>
      <c r="H788" s="192"/>
    </row>
    <row r="789" spans="1:8" s="115" customFormat="1" ht="15">
      <c r="A789" s="112"/>
      <c r="B789" s="103"/>
      <c r="C789" s="111"/>
      <c r="D789" s="244"/>
      <c r="E789" s="244"/>
      <c r="F789" s="111"/>
      <c r="G789" s="114"/>
      <c r="H789" s="192"/>
    </row>
    <row r="790" spans="1:8" s="115" customFormat="1" ht="15">
      <c r="A790" s="112"/>
      <c r="B790" s="103"/>
      <c r="C790" s="111"/>
      <c r="D790" s="244"/>
      <c r="E790" s="244"/>
      <c r="F790" s="111"/>
      <c r="G790" s="114"/>
      <c r="H790" s="192"/>
    </row>
    <row r="791" spans="1:8" s="115" customFormat="1" ht="15">
      <c r="A791" s="112"/>
      <c r="B791" s="103"/>
      <c r="C791" s="111"/>
      <c r="D791" s="244"/>
      <c r="E791" s="244"/>
      <c r="F791" s="111"/>
      <c r="G791" s="114"/>
      <c r="H791" s="192"/>
    </row>
    <row r="792" spans="1:8" s="115" customFormat="1" ht="15">
      <c r="A792" s="112"/>
      <c r="B792" s="103"/>
      <c r="C792" s="111"/>
      <c r="D792" s="244"/>
      <c r="E792" s="244"/>
      <c r="F792" s="111"/>
      <c r="G792" s="114"/>
      <c r="H792" s="192"/>
    </row>
    <row r="793" spans="1:8" s="115" customFormat="1" ht="15">
      <c r="A793" s="112"/>
      <c r="B793" s="103"/>
      <c r="C793" s="111"/>
      <c r="D793" s="244"/>
      <c r="E793" s="244"/>
      <c r="F793" s="111"/>
      <c r="G793" s="114"/>
      <c r="H793" s="192"/>
    </row>
    <row r="794" spans="1:8" s="115" customFormat="1" ht="15">
      <c r="A794" s="112"/>
      <c r="B794" s="103"/>
      <c r="C794" s="111"/>
      <c r="D794" s="244"/>
      <c r="E794" s="244"/>
      <c r="F794" s="111"/>
      <c r="G794" s="114"/>
      <c r="H794" s="192"/>
    </row>
    <row r="795" spans="1:8" s="115" customFormat="1" ht="15">
      <c r="A795" s="112"/>
      <c r="B795" s="103"/>
      <c r="C795" s="111"/>
      <c r="D795" s="244"/>
      <c r="E795" s="244"/>
      <c r="F795" s="111"/>
      <c r="G795" s="114"/>
      <c r="H795" s="192"/>
    </row>
    <row r="796" spans="1:8" s="115" customFormat="1" ht="15">
      <c r="A796" s="112"/>
      <c r="B796" s="103"/>
      <c r="C796" s="111"/>
      <c r="D796" s="244"/>
      <c r="E796" s="244"/>
      <c r="F796" s="111"/>
      <c r="G796" s="114"/>
      <c r="H796" s="192"/>
    </row>
    <row r="797" spans="1:8" s="115" customFormat="1" ht="15">
      <c r="A797" s="112"/>
      <c r="B797" s="103"/>
      <c r="C797" s="111"/>
      <c r="D797" s="244"/>
      <c r="E797" s="244"/>
      <c r="F797" s="111"/>
      <c r="G797" s="114"/>
      <c r="H797" s="192"/>
    </row>
    <row r="798" spans="1:8" s="115" customFormat="1" ht="15">
      <c r="A798" s="112"/>
      <c r="B798" s="103"/>
      <c r="C798" s="111"/>
      <c r="D798" s="244"/>
      <c r="E798" s="244"/>
      <c r="F798" s="111"/>
      <c r="G798" s="114"/>
      <c r="H798" s="192"/>
    </row>
    <row r="799" spans="1:8" s="115" customFormat="1" ht="15">
      <c r="A799" s="112"/>
      <c r="B799" s="103"/>
      <c r="C799" s="111"/>
      <c r="D799" s="244"/>
      <c r="E799" s="244"/>
      <c r="F799" s="111"/>
      <c r="G799" s="114"/>
      <c r="H799" s="192"/>
    </row>
    <row r="800" spans="1:8" s="115" customFormat="1" ht="15">
      <c r="A800" s="112"/>
      <c r="B800" s="103"/>
      <c r="C800" s="111"/>
      <c r="D800" s="244"/>
      <c r="E800" s="244"/>
      <c r="F800" s="111"/>
      <c r="G800" s="114"/>
      <c r="H800" s="192"/>
    </row>
    <row r="801" spans="1:8" s="115" customFormat="1" ht="15">
      <c r="A801" s="112"/>
      <c r="B801" s="103"/>
      <c r="C801" s="111"/>
      <c r="D801" s="244"/>
      <c r="E801" s="244"/>
      <c r="F801" s="111"/>
      <c r="G801" s="114"/>
      <c r="H801" s="192"/>
    </row>
    <row r="802" spans="1:8" s="115" customFormat="1" ht="15">
      <c r="A802" s="112"/>
      <c r="B802" s="103"/>
      <c r="C802" s="111"/>
      <c r="D802" s="244"/>
      <c r="E802" s="244"/>
      <c r="F802" s="111"/>
      <c r="G802" s="114"/>
      <c r="H802" s="192"/>
    </row>
    <row r="803" spans="1:8" s="115" customFormat="1" ht="15">
      <c r="A803" s="112"/>
      <c r="B803" s="103"/>
      <c r="C803" s="111"/>
      <c r="D803" s="244"/>
      <c r="E803" s="244"/>
      <c r="F803" s="111"/>
      <c r="G803" s="114"/>
      <c r="H803" s="192"/>
    </row>
    <row r="804" spans="1:8" s="115" customFormat="1" ht="15">
      <c r="A804" s="112"/>
      <c r="B804" s="103"/>
      <c r="C804" s="111"/>
      <c r="D804" s="244"/>
      <c r="E804" s="244"/>
      <c r="F804" s="111"/>
      <c r="G804" s="114"/>
      <c r="H804" s="192"/>
    </row>
    <row r="805" spans="1:8" s="115" customFormat="1" ht="15">
      <c r="A805" s="112"/>
      <c r="B805" s="103"/>
      <c r="C805" s="111"/>
      <c r="D805" s="244"/>
      <c r="E805" s="244"/>
      <c r="F805" s="111"/>
      <c r="G805" s="114"/>
      <c r="H805" s="192"/>
    </row>
    <row r="806" spans="1:8" s="115" customFormat="1" ht="15">
      <c r="A806" s="112"/>
      <c r="B806" s="103"/>
      <c r="C806" s="111"/>
      <c r="D806" s="244"/>
      <c r="E806" s="244"/>
      <c r="F806" s="111"/>
      <c r="G806" s="114"/>
      <c r="H806" s="192"/>
    </row>
    <row r="807" spans="1:8" s="115" customFormat="1" ht="15">
      <c r="A807" s="112"/>
      <c r="B807" s="103"/>
      <c r="C807" s="111"/>
      <c r="D807" s="244"/>
      <c r="E807" s="244"/>
      <c r="F807" s="111"/>
      <c r="G807" s="114"/>
      <c r="H807" s="192"/>
    </row>
    <row r="808" spans="1:8" s="115" customFormat="1" ht="15">
      <c r="A808" s="112"/>
      <c r="B808" s="103"/>
      <c r="C808" s="111"/>
      <c r="D808" s="244"/>
      <c r="E808" s="244"/>
      <c r="F808" s="111"/>
      <c r="G808" s="114"/>
      <c r="H808" s="192"/>
    </row>
    <row r="809" spans="1:8" s="115" customFormat="1" ht="15">
      <c r="A809" s="112"/>
      <c r="B809" s="103"/>
      <c r="C809" s="111"/>
      <c r="D809" s="244"/>
      <c r="E809" s="244"/>
      <c r="F809" s="111"/>
      <c r="G809" s="114"/>
      <c r="H809" s="192"/>
    </row>
    <row r="810" spans="1:8" s="115" customFormat="1" ht="15">
      <c r="A810" s="112"/>
      <c r="B810" s="103"/>
      <c r="C810" s="111"/>
      <c r="D810" s="244"/>
      <c r="E810" s="244"/>
      <c r="F810" s="111"/>
      <c r="G810" s="114"/>
      <c r="H810" s="192"/>
    </row>
    <row r="811" spans="1:8" s="115" customFormat="1" ht="15">
      <c r="A811" s="112"/>
      <c r="B811" s="103"/>
      <c r="C811" s="111"/>
      <c r="D811" s="244"/>
      <c r="E811" s="244"/>
      <c r="F811" s="111"/>
      <c r="G811" s="114"/>
      <c r="H811" s="192"/>
    </row>
    <row r="812" spans="1:8" s="115" customFormat="1" ht="15">
      <c r="A812" s="112"/>
      <c r="B812" s="103"/>
      <c r="C812" s="111"/>
      <c r="D812" s="244"/>
      <c r="E812" s="244"/>
      <c r="F812" s="111"/>
      <c r="G812" s="114"/>
      <c r="H812" s="192"/>
    </row>
    <row r="813" spans="1:8" s="115" customFormat="1" ht="15">
      <c r="A813" s="112"/>
      <c r="B813" s="103"/>
      <c r="C813" s="111"/>
      <c r="D813" s="244"/>
      <c r="E813" s="244"/>
      <c r="F813" s="111"/>
      <c r="G813" s="114"/>
      <c r="H813" s="192"/>
    </row>
    <row r="814" spans="1:8" s="115" customFormat="1" ht="15">
      <c r="A814" s="112"/>
      <c r="B814" s="103"/>
      <c r="C814" s="111"/>
      <c r="D814" s="244"/>
      <c r="E814" s="244"/>
      <c r="F814" s="111"/>
      <c r="G814" s="114"/>
      <c r="H814" s="192"/>
    </row>
    <row r="815" spans="1:8" s="115" customFormat="1" ht="15">
      <c r="A815" s="112"/>
      <c r="B815" s="103"/>
      <c r="C815" s="111"/>
      <c r="D815" s="244"/>
      <c r="E815" s="244"/>
      <c r="F815" s="111"/>
      <c r="G815" s="114"/>
      <c r="H815" s="192"/>
    </row>
    <row r="816" spans="1:8" s="115" customFormat="1" ht="15">
      <c r="A816" s="112"/>
      <c r="B816" s="103"/>
      <c r="C816" s="111"/>
      <c r="D816" s="244"/>
      <c r="E816" s="244"/>
      <c r="F816" s="111"/>
      <c r="G816" s="114"/>
      <c r="H816" s="192"/>
    </row>
    <row r="817" spans="1:8" s="115" customFormat="1" ht="15">
      <c r="A817" s="112"/>
      <c r="B817" s="103"/>
      <c r="C817" s="111"/>
      <c r="D817" s="244"/>
      <c r="E817" s="244"/>
      <c r="F817" s="111"/>
      <c r="G817" s="114"/>
      <c r="H817" s="192"/>
    </row>
    <row r="818" spans="1:8" s="115" customFormat="1" ht="15">
      <c r="A818" s="112"/>
      <c r="B818" s="103"/>
      <c r="C818" s="111"/>
      <c r="D818" s="244"/>
      <c r="E818" s="244"/>
      <c r="F818" s="111"/>
      <c r="G818" s="114"/>
      <c r="H818" s="192"/>
    </row>
    <row r="819" spans="1:8" s="115" customFormat="1" ht="15">
      <c r="A819" s="112"/>
      <c r="B819" s="103"/>
      <c r="C819" s="111"/>
      <c r="D819" s="244"/>
      <c r="E819" s="244"/>
      <c r="F819" s="111"/>
      <c r="G819" s="114"/>
      <c r="H819" s="192"/>
    </row>
    <row r="820" spans="1:8" s="115" customFormat="1" ht="15">
      <c r="A820" s="112"/>
      <c r="B820" s="103"/>
      <c r="C820" s="111"/>
      <c r="D820" s="244"/>
      <c r="E820" s="244"/>
      <c r="F820" s="111"/>
      <c r="G820" s="114"/>
      <c r="H820" s="192"/>
    </row>
    <row r="821" spans="1:8" s="115" customFormat="1" ht="15">
      <c r="A821" s="112"/>
      <c r="B821" s="103"/>
      <c r="C821" s="111"/>
      <c r="D821" s="244"/>
      <c r="E821" s="244"/>
      <c r="F821" s="111"/>
      <c r="G821" s="114"/>
      <c r="H821" s="192"/>
    </row>
    <row r="822" spans="1:8" s="115" customFormat="1" ht="15">
      <c r="A822" s="112"/>
      <c r="B822" s="103"/>
      <c r="C822" s="111"/>
      <c r="D822" s="244"/>
      <c r="E822" s="244"/>
      <c r="F822" s="111"/>
      <c r="G822" s="114"/>
      <c r="H822" s="192"/>
    </row>
    <row r="823" spans="1:8" s="115" customFormat="1" ht="15">
      <c r="A823" s="112"/>
      <c r="B823" s="103"/>
      <c r="C823" s="111"/>
      <c r="D823" s="244"/>
      <c r="E823" s="244"/>
      <c r="F823" s="111"/>
      <c r="G823" s="114"/>
      <c r="H823" s="192"/>
    </row>
    <row r="824" spans="1:8" s="115" customFormat="1" ht="15">
      <c r="A824" s="112"/>
      <c r="B824" s="103"/>
      <c r="C824" s="111"/>
      <c r="D824" s="244"/>
      <c r="E824" s="244"/>
      <c r="F824" s="111"/>
      <c r="G824" s="114"/>
      <c r="H824" s="192"/>
    </row>
    <row r="825" spans="1:8" s="115" customFormat="1" ht="15">
      <c r="A825" s="112"/>
      <c r="B825" s="103"/>
      <c r="C825" s="111"/>
      <c r="D825" s="244"/>
      <c r="E825" s="244"/>
      <c r="F825" s="111"/>
      <c r="G825" s="114"/>
      <c r="H825" s="192"/>
    </row>
    <row r="826" spans="1:8" s="115" customFormat="1" ht="15">
      <c r="A826" s="112"/>
      <c r="B826" s="103"/>
      <c r="C826" s="111"/>
      <c r="D826" s="244"/>
      <c r="E826" s="244"/>
      <c r="F826" s="111"/>
      <c r="G826" s="114"/>
      <c r="H826" s="192"/>
    </row>
    <row r="827" spans="1:8" s="115" customFormat="1" ht="15">
      <c r="A827" s="112"/>
      <c r="B827" s="103"/>
      <c r="C827" s="111"/>
      <c r="D827" s="244"/>
      <c r="E827" s="244"/>
      <c r="F827" s="111"/>
      <c r="G827" s="114"/>
      <c r="H827" s="192"/>
    </row>
    <row r="828" spans="1:8" s="115" customFormat="1" ht="15">
      <c r="A828" s="112"/>
      <c r="B828" s="103"/>
      <c r="C828" s="111"/>
      <c r="D828" s="244"/>
      <c r="E828" s="244"/>
      <c r="F828" s="111"/>
      <c r="G828" s="114"/>
      <c r="H828" s="192"/>
    </row>
    <row r="829" spans="1:8" s="115" customFormat="1" ht="15">
      <c r="A829" s="112"/>
      <c r="B829" s="103"/>
      <c r="C829" s="111"/>
      <c r="D829" s="244"/>
      <c r="E829" s="244"/>
      <c r="F829" s="111"/>
      <c r="G829" s="114"/>
      <c r="H829" s="192"/>
    </row>
    <row r="830" spans="1:8" s="115" customFormat="1" ht="15">
      <c r="A830" s="112"/>
      <c r="B830" s="103"/>
      <c r="C830" s="111"/>
      <c r="D830" s="244"/>
      <c r="E830" s="244"/>
      <c r="F830" s="111"/>
      <c r="G830" s="114"/>
      <c r="H830" s="192"/>
    </row>
    <row r="831" spans="1:8" s="115" customFormat="1" ht="15">
      <c r="A831" s="112"/>
      <c r="B831" s="103"/>
      <c r="C831" s="111"/>
      <c r="D831" s="244"/>
      <c r="E831" s="244"/>
      <c r="F831" s="111"/>
      <c r="G831" s="114"/>
      <c r="H831" s="192"/>
    </row>
    <row r="832" spans="1:8" s="115" customFormat="1" ht="15">
      <c r="A832" s="112"/>
      <c r="B832" s="103"/>
      <c r="C832" s="111"/>
      <c r="D832" s="244"/>
      <c r="E832" s="244"/>
      <c r="F832" s="111"/>
      <c r="G832" s="114"/>
      <c r="H832" s="192"/>
    </row>
    <row r="833" spans="1:8" s="115" customFormat="1" ht="15">
      <c r="A833" s="112"/>
      <c r="B833" s="103"/>
      <c r="C833" s="111"/>
      <c r="D833" s="244"/>
      <c r="E833" s="244"/>
      <c r="F833" s="111"/>
      <c r="G833" s="114"/>
      <c r="H833" s="192"/>
    </row>
    <row r="834" spans="1:8" s="115" customFormat="1" ht="15">
      <c r="A834" s="112"/>
      <c r="B834" s="103"/>
      <c r="C834" s="111"/>
      <c r="D834" s="244"/>
      <c r="E834" s="244"/>
      <c r="F834" s="111"/>
      <c r="G834" s="114"/>
      <c r="H834" s="192"/>
    </row>
    <row r="835" spans="1:8" s="115" customFormat="1" ht="15">
      <c r="A835" s="112"/>
      <c r="B835" s="103"/>
      <c r="C835" s="111"/>
      <c r="D835" s="244"/>
      <c r="E835" s="244"/>
      <c r="F835" s="111"/>
      <c r="G835" s="114"/>
      <c r="H835" s="192"/>
    </row>
    <row r="836" spans="1:8" s="115" customFormat="1" ht="15">
      <c r="A836" s="112"/>
      <c r="B836" s="103"/>
      <c r="C836" s="111"/>
      <c r="D836" s="244"/>
      <c r="E836" s="244"/>
      <c r="F836" s="111"/>
      <c r="G836" s="114"/>
      <c r="H836" s="192"/>
    </row>
    <row r="837" spans="1:8" s="115" customFormat="1" ht="15">
      <c r="A837" s="112"/>
      <c r="B837" s="103"/>
      <c r="C837" s="111"/>
      <c r="D837" s="244"/>
      <c r="E837" s="244"/>
      <c r="F837" s="111"/>
      <c r="G837" s="114"/>
      <c r="H837" s="192"/>
    </row>
    <row r="838" spans="1:8" s="115" customFormat="1" ht="15">
      <c r="A838" s="112"/>
      <c r="B838" s="103"/>
      <c r="C838" s="111"/>
      <c r="D838" s="244"/>
      <c r="E838" s="244"/>
      <c r="F838" s="111"/>
      <c r="G838" s="114"/>
      <c r="H838" s="192"/>
    </row>
    <row r="839" spans="1:8" s="115" customFormat="1" ht="15">
      <c r="A839" s="112"/>
      <c r="B839" s="103"/>
      <c r="C839" s="111"/>
      <c r="D839" s="244"/>
      <c r="E839" s="244"/>
      <c r="F839" s="111"/>
      <c r="G839" s="114"/>
      <c r="H839" s="192"/>
    </row>
    <row r="840" spans="1:8" s="115" customFormat="1" ht="15">
      <c r="A840" s="112"/>
      <c r="B840" s="103"/>
      <c r="C840" s="111"/>
      <c r="D840" s="244"/>
      <c r="E840" s="244"/>
      <c r="F840" s="111"/>
      <c r="G840" s="114"/>
      <c r="H840" s="192"/>
    </row>
    <row r="841" spans="1:8" s="115" customFormat="1" ht="15">
      <c r="A841" s="112"/>
      <c r="B841" s="103"/>
      <c r="C841" s="111"/>
      <c r="D841" s="244"/>
      <c r="E841" s="244"/>
      <c r="F841" s="111"/>
      <c r="G841" s="114"/>
      <c r="H841" s="192"/>
    </row>
    <row r="842" spans="1:8" s="115" customFormat="1" ht="15">
      <c r="A842" s="112"/>
      <c r="B842" s="103"/>
      <c r="C842" s="111"/>
      <c r="D842" s="244"/>
      <c r="E842" s="244"/>
      <c r="F842" s="111"/>
      <c r="G842" s="114"/>
      <c r="H842" s="192"/>
    </row>
    <row r="843" spans="1:8" s="115" customFormat="1" ht="15">
      <c r="A843" s="112"/>
      <c r="B843" s="103"/>
      <c r="C843" s="111"/>
      <c r="D843" s="244"/>
      <c r="E843" s="244"/>
      <c r="F843" s="111"/>
      <c r="G843" s="114"/>
      <c r="H843" s="192"/>
    </row>
    <row r="844" spans="1:8" s="115" customFormat="1" ht="15">
      <c r="A844" s="112"/>
      <c r="B844" s="103"/>
      <c r="C844" s="111"/>
      <c r="D844" s="244"/>
      <c r="E844" s="244"/>
      <c r="F844" s="111"/>
      <c r="G844" s="114"/>
      <c r="H844" s="192"/>
    </row>
    <row r="845" spans="1:8" s="115" customFormat="1" ht="15">
      <c r="A845" s="112"/>
      <c r="B845" s="103"/>
      <c r="C845" s="111"/>
      <c r="D845" s="244"/>
      <c r="E845" s="244"/>
      <c r="F845" s="111"/>
      <c r="G845" s="114"/>
      <c r="H845" s="192"/>
    </row>
    <row r="846" spans="1:8" s="115" customFormat="1" ht="15">
      <c r="A846" s="112"/>
      <c r="B846" s="103"/>
      <c r="C846" s="111"/>
      <c r="D846" s="244"/>
      <c r="E846" s="244"/>
      <c r="F846" s="111"/>
      <c r="G846" s="114"/>
      <c r="H846" s="192"/>
    </row>
    <row r="847" spans="1:8" s="115" customFormat="1" ht="15">
      <c r="A847" s="112"/>
      <c r="B847" s="103"/>
      <c r="C847" s="111"/>
      <c r="D847" s="244"/>
      <c r="E847" s="244"/>
      <c r="F847" s="111"/>
      <c r="G847" s="114"/>
      <c r="H847" s="192"/>
    </row>
    <row r="848" spans="1:8" s="115" customFormat="1" ht="15">
      <c r="A848" s="112"/>
      <c r="B848" s="103"/>
      <c r="C848" s="111"/>
      <c r="D848" s="244"/>
      <c r="E848" s="244"/>
      <c r="F848" s="111"/>
      <c r="G848" s="114"/>
      <c r="H848" s="192"/>
    </row>
    <row r="849" spans="1:8" s="115" customFormat="1" ht="15">
      <c r="A849" s="112"/>
      <c r="B849" s="103"/>
      <c r="C849" s="111"/>
      <c r="D849" s="244"/>
      <c r="E849" s="244"/>
      <c r="F849" s="111"/>
      <c r="G849" s="114"/>
      <c r="H849" s="192"/>
    </row>
    <row r="850" spans="1:8" s="115" customFormat="1" ht="15">
      <c r="A850" s="112"/>
      <c r="B850" s="103"/>
      <c r="C850" s="111"/>
      <c r="D850" s="244"/>
      <c r="E850" s="244"/>
      <c r="F850" s="111"/>
      <c r="G850" s="114"/>
      <c r="H850" s="192"/>
    </row>
    <row r="851" spans="1:8" s="115" customFormat="1" ht="15">
      <c r="A851" s="112"/>
      <c r="B851" s="103"/>
      <c r="C851" s="111"/>
      <c r="D851" s="244"/>
      <c r="E851" s="244"/>
      <c r="F851" s="111"/>
      <c r="G851" s="114"/>
      <c r="H851" s="192"/>
    </row>
    <row r="852" spans="1:8" s="115" customFormat="1" ht="15">
      <c r="A852" s="112"/>
      <c r="B852" s="103"/>
      <c r="C852" s="111"/>
      <c r="D852" s="244"/>
      <c r="E852" s="244"/>
      <c r="F852" s="111"/>
      <c r="G852" s="114"/>
      <c r="H852" s="192"/>
    </row>
    <row r="853" spans="1:8" s="115" customFormat="1" ht="15">
      <c r="A853" s="112"/>
      <c r="B853" s="103"/>
      <c r="C853" s="111"/>
      <c r="D853" s="244"/>
      <c r="E853" s="244"/>
      <c r="F853" s="111"/>
      <c r="G853" s="114"/>
      <c r="H853" s="192"/>
    </row>
    <row r="854" spans="1:8" s="115" customFormat="1" ht="15">
      <c r="A854" s="112"/>
      <c r="B854" s="103"/>
      <c r="C854" s="111"/>
      <c r="D854" s="244"/>
      <c r="E854" s="244"/>
      <c r="F854" s="111"/>
      <c r="G854" s="114"/>
      <c r="H854" s="192"/>
    </row>
    <row r="855" spans="1:8" s="115" customFormat="1" ht="15">
      <c r="A855" s="112"/>
      <c r="B855" s="103"/>
      <c r="C855" s="111"/>
      <c r="D855" s="244"/>
      <c r="E855" s="244"/>
      <c r="F855" s="111"/>
      <c r="G855" s="114"/>
      <c r="H855" s="192"/>
    </row>
    <row r="856" spans="1:8" s="115" customFormat="1" ht="15">
      <c r="A856" s="112"/>
      <c r="B856" s="103"/>
      <c r="C856" s="111"/>
      <c r="D856" s="244"/>
      <c r="E856" s="244"/>
      <c r="F856" s="111"/>
      <c r="G856" s="114"/>
      <c r="H856" s="192"/>
    </row>
    <row r="857" spans="1:8" s="115" customFormat="1" ht="15">
      <c r="A857" s="112"/>
      <c r="B857" s="103"/>
      <c r="C857" s="111"/>
      <c r="D857" s="244"/>
      <c r="E857" s="244"/>
      <c r="F857" s="111"/>
      <c r="G857" s="114"/>
      <c r="H857" s="192"/>
    </row>
    <row r="858" spans="1:8" s="115" customFormat="1" ht="15">
      <c r="A858" s="112"/>
      <c r="B858" s="103"/>
      <c r="C858" s="111"/>
      <c r="D858" s="244"/>
      <c r="E858" s="244"/>
      <c r="F858" s="111"/>
      <c r="G858" s="114"/>
      <c r="H858" s="192"/>
    </row>
    <row r="859" spans="1:8" s="115" customFormat="1" ht="15">
      <c r="A859" s="112"/>
      <c r="B859" s="103"/>
      <c r="C859" s="111"/>
      <c r="D859" s="244"/>
      <c r="E859" s="244"/>
      <c r="F859" s="111"/>
      <c r="G859" s="114"/>
      <c r="H859" s="192"/>
    </row>
    <row r="860" spans="1:8" s="115" customFormat="1" ht="15">
      <c r="A860" s="112"/>
      <c r="B860" s="103"/>
      <c r="C860" s="111"/>
      <c r="D860" s="244"/>
      <c r="E860" s="244"/>
      <c r="F860" s="111"/>
      <c r="G860" s="114"/>
      <c r="H860" s="192"/>
    </row>
    <row r="861" spans="1:8" s="115" customFormat="1" ht="15">
      <c r="A861" s="112"/>
      <c r="B861" s="103"/>
      <c r="C861" s="111"/>
      <c r="D861" s="244"/>
      <c r="E861" s="244"/>
      <c r="F861" s="111"/>
      <c r="G861" s="114"/>
      <c r="H861" s="192"/>
    </row>
    <row r="862" spans="1:8" s="115" customFormat="1" ht="15">
      <c r="A862" s="112"/>
      <c r="B862" s="103"/>
      <c r="C862" s="111"/>
      <c r="D862" s="244"/>
      <c r="E862" s="244"/>
      <c r="F862" s="111"/>
      <c r="G862" s="114"/>
      <c r="H862" s="192"/>
    </row>
    <row r="863" spans="1:8" s="115" customFormat="1" ht="15">
      <c r="A863" s="112"/>
      <c r="B863" s="103"/>
      <c r="C863" s="111"/>
      <c r="D863" s="244"/>
      <c r="E863" s="244"/>
      <c r="F863" s="111"/>
      <c r="G863" s="114"/>
      <c r="H863" s="192"/>
    </row>
    <row r="864" spans="1:8" s="115" customFormat="1" ht="15">
      <c r="A864" s="112"/>
      <c r="B864" s="103"/>
      <c r="C864" s="111"/>
      <c r="D864" s="244"/>
      <c r="E864" s="244"/>
      <c r="F864" s="111"/>
      <c r="G864" s="114"/>
      <c r="H864" s="192"/>
    </row>
    <row r="865" spans="1:8" s="115" customFormat="1" ht="15">
      <c r="A865" s="112"/>
      <c r="B865" s="103"/>
      <c r="C865" s="111"/>
      <c r="D865" s="244"/>
      <c r="E865" s="244"/>
      <c r="F865" s="111"/>
      <c r="G865" s="114"/>
      <c r="H865" s="192"/>
    </row>
    <row r="866" spans="1:8" s="115" customFormat="1" ht="15">
      <c r="A866" s="112"/>
      <c r="B866" s="103"/>
      <c r="C866" s="111"/>
      <c r="D866" s="244"/>
      <c r="E866" s="244"/>
      <c r="F866" s="111"/>
      <c r="G866" s="114"/>
      <c r="H866" s="192"/>
    </row>
    <row r="867" spans="1:8" s="115" customFormat="1" ht="15">
      <c r="A867" s="112"/>
      <c r="B867" s="103"/>
      <c r="C867" s="111"/>
      <c r="D867" s="244"/>
      <c r="E867" s="244"/>
      <c r="F867" s="111"/>
      <c r="G867" s="114"/>
      <c r="H867" s="192"/>
    </row>
    <row r="868" spans="1:8" s="115" customFormat="1" ht="15">
      <c r="A868" s="112"/>
      <c r="B868" s="103"/>
      <c r="C868" s="111"/>
      <c r="D868" s="244"/>
      <c r="E868" s="244"/>
      <c r="F868" s="111"/>
      <c r="G868" s="114"/>
      <c r="H868" s="192"/>
    </row>
    <row r="869" spans="1:8" s="115" customFormat="1" ht="15">
      <c r="A869" s="112"/>
      <c r="B869" s="103"/>
      <c r="C869" s="111"/>
      <c r="D869" s="244"/>
      <c r="E869" s="244"/>
      <c r="F869" s="111"/>
      <c r="G869" s="114"/>
      <c r="H869" s="192"/>
    </row>
    <row r="870" spans="1:8" s="115" customFormat="1" ht="15">
      <c r="A870" s="112"/>
      <c r="B870" s="103"/>
      <c r="C870" s="111"/>
      <c r="D870" s="244"/>
      <c r="E870" s="244"/>
      <c r="F870" s="111"/>
      <c r="G870" s="114"/>
      <c r="H870" s="192"/>
    </row>
    <row r="871" spans="1:8" s="115" customFormat="1" ht="15">
      <c r="A871" s="112"/>
      <c r="B871" s="103"/>
      <c r="C871" s="111"/>
      <c r="D871" s="244"/>
      <c r="E871" s="244"/>
      <c r="F871" s="111"/>
      <c r="G871" s="114"/>
      <c r="H871" s="192"/>
    </row>
    <row r="872" spans="1:8" s="115" customFormat="1" ht="15">
      <c r="A872" s="112"/>
      <c r="B872" s="103"/>
      <c r="C872" s="111"/>
      <c r="D872" s="244"/>
      <c r="E872" s="244"/>
      <c r="F872" s="111"/>
      <c r="G872" s="114"/>
      <c r="H872" s="192"/>
    </row>
    <row r="873" spans="1:8" s="115" customFormat="1" ht="15">
      <c r="A873" s="112"/>
      <c r="B873" s="103"/>
      <c r="C873" s="111"/>
      <c r="D873" s="244"/>
      <c r="E873" s="244"/>
      <c r="F873" s="111"/>
      <c r="G873" s="114"/>
      <c r="H873" s="192"/>
    </row>
    <row r="874" spans="1:8" s="115" customFormat="1" ht="15">
      <c r="A874" s="112"/>
      <c r="B874" s="103"/>
      <c r="C874" s="111"/>
      <c r="D874" s="244"/>
      <c r="E874" s="244"/>
      <c r="F874" s="111"/>
      <c r="G874" s="114"/>
      <c r="H874" s="192"/>
    </row>
    <row r="875" spans="1:8" s="115" customFormat="1" ht="15">
      <c r="A875" s="112"/>
      <c r="B875" s="103"/>
      <c r="C875" s="111"/>
      <c r="D875" s="244"/>
      <c r="E875" s="244"/>
      <c r="F875" s="111"/>
      <c r="G875" s="114"/>
      <c r="H875" s="192"/>
    </row>
    <row r="876" spans="1:8" s="115" customFormat="1" ht="15">
      <c r="A876" s="112"/>
      <c r="B876" s="103"/>
      <c r="C876" s="111"/>
      <c r="D876" s="244"/>
      <c r="E876" s="244"/>
      <c r="F876" s="111"/>
      <c r="G876" s="114"/>
      <c r="H876" s="192"/>
    </row>
    <row r="877" spans="1:8" s="115" customFormat="1" ht="15">
      <c r="A877" s="112"/>
      <c r="B877" s="103"/>
      <c r="C877" s="111"/>
      <c r="D877" s="244"/>
      <c r="E877" s="244"/>
      <c r="F877" s="111"/>
      <c r="G877" s="114"/>
      <c r="H877" s="192"/>
    </row>
    <row r="878" spans="1:8" s="115" customFormat="1" ht="15">
      <c r="A878" s="112"/>
      <c r="B878" s="103"/>
      <c r="C878" s="111"/>
      <c r="D878" s="244"/>
      <c r="E878" s="244"/>
      <c r="F878" s="111"/>
      <c r="G878" s="114"/>
      <c r="H878" s="192"/>
    </row>
    <row r="879" spans="1:8" s="115" customFormat="1" ht="15">
      <c r="A879" s="112"/>
      <c r="B879" s="103"/>
      <c r="C879" s="111"/>
      <c r="D879" s="244"/>
      <c r="E879" s="244"/>
      <c r="F879" s="111"/>
      <c r="G879" s="114"/>
      <c r="H879" s="192"/>
    </row>
    <row r="880" spans="1:8" s="115" customFormat="1" ht="15">
      <c r="A880" s="112"/>
      <c r="B880" s="103"/>
      <c r="C880" s="111"/>
      <c r="D880" s="244"/>
      <c r="E880" s="244"/>
      <c r="F880" s="111"/>
      <c r="G880" s="114"/>
      <c r="H880" s="192"/>
    </row>
    <row r="881" spans="1:8" s="115" customFormat="1" ht="15">
      <c r="A881" s="112"/>
      <c r="B881" s="103"/>
      <c r="C881" s="111"/>
      <c r="D881" s="244"/>
      <c r="E881" s="244"/>
      <c r="F881" s="111"/>
      <c r="G881" s="114"/>
      <c r="H881" s="192"/>
    </row>
    <row r="882" spans="1:8" s="115" customFormat="1" ht="15">
      <c r="A882" s="112"/>
      <c r="B882" s="103"/>
      <c r="C882" s="111"/>
      <c r="D882" s="244"/>
      <c r="E882" s="244"/>
      <c r="F882" s="111"/>
      <c r="G882" s="114"/>
      <c r="H882" s="192"/>
    </row>
    <row r="883" spans="1:8" s="115" customFormat="1" ht="15">
      <c r="A883" s="112"/>
      <c r="B883" s="103"/>
      <c r="C883" s="111"/>
      <c r="D883" s="244"/>
      <c r="E883" s="244"/>
      <c r="F883" s="111"/>
      <c r="G883" s="114"/>
      <c r="H883" s="192"/>
    </row>
    <row r="884" spans="1:8" s="115" customFormat="1" ht="15">
      <c r="A884" s="112"/>
      <c r="B884" s="103"/>
      <c r="C884" s="111"/>
      <c r="D884" s="244"/>
      <c r="E884" s="244"/>
      <c r="F884" s="111"/>
      <c r="G884" s="114"/>
      <c r="H884" s="192"/>
    </row>
    <row r="885" spans="1:8" s="115" customFormat="1" ht="15">
      <c r="A885" s="112"/>
      <c r="B885" s="103"/>
      <c r="C885" s="111"/>
      <c r="D885" s="244"/>
      <c r="E885" s="244"/>
      <c r="F885" s="111"/>
      <c r="G885" s="114"/>
      <c r="H885" s="192"/>
    </row>
    <row r="886" spans="1:8" s="115" customFormat="1" ht="15">
      <c r="A886" s="112"/>
      <c r="B886" s="103"/>
      <c r="C886" s="111"/>
      <c r="D886" s="244"/>
      <c r="E886" s="244"/>
      <c r="F886" s="111"/>
      <c r="G886" s="114"/>
      <c r="H886" s="192"/>
    </row>
    <row r="887" spans="1:8" s="115" customFormat="1" ht="15">
      <c r="A887" s="112"/>
      <c r="B887" s="103"/>
      <c r="C887" s="111"/>
      <c r="D887" s="244"/>
      <c r="E887" s="244"/>
      <c r="F887" s="111"/>
      <c r="G887" s="114"/>
      <c r="H887" s="192"/>
    </row>
    <row r="888" spans="1:8" s="115" customFormat="1" ht="15">
      <c r="A888" s="112"/>
      <c r="B888" s="103"/>
      <c r="C888" s="111"/>
      <c r="D888" s="244"/>
      <c r="E888" s="244"/>
      <c r="F888" s="111"/>
      <c r="G888" s="114"/>
      <c r="H888" s="192"/>
    </row>
    <row r="889" spans="1:8" s="115" customFormat="1" ht="15">
      <c r="A889" s="112"/>
      <c r="B889" s="103"/>
      <c r="C889" s="111"/>
      <c r="D889" s="244"/>
      <c r="E889" s="244"/>
      <c r="F889" s="111"/>
      <c r="G889" s="114"/>
      <c r="H889" s="192"/>
    </row>
    <row r="890" spans="1:8" s="115" customFormat="1" ht="15">
      <c r="A890" s="112"/>
      <c r="B890" s="103"/>
      <c r="C890" s="111"/>
      <c r="D890" s="244"/>
      <c r="E890" s="244"/>
      <c r="F890" s="111"/>
      <c r="G890" s="114"/>
      <c r="H890" s="192"/>
    </row>
    <row r="891" spans="1:8" s="115" customFormat="1" ht="15">
      <c r="A891" s="112"/>
      <c r="B891" s="103"/>
      <c r="C891" s="111"/>
      <c r="D891" s="244"/>
      <c r="E891" s="244"/>
      <c r="F891" s="111"/>
      <c r="G891" s="114"/>
      <c r="H891" s="192"/>
    </row>
    <row r="892" spans="1:8" s="115" customFormat="1" ht="15">
      <c r="A892" s="112"/>
      <c r="B892" s="103"/>
      <c r="C892" s="111"/>
      <c r="D892" s="244"/>
      <c r="E892" s="244"/>
      <c r="F892" s="111"/>
      <c r="G892" s="114"/>
      <c r="H892" s="192"/>
    </row>
    <row r="893" spans="1:8" s="115" customFormat="1" ht="15">
      <c r="A893" s="112"/>
      <c r="B893" s="103"/>
      <c r="C893" s="111"/>
      <c r="D893" s="244"/>
      <c r="E893" s="244"/>
      <c r="F893" s="111"/>
      <c r="G893" s="114"/>
      <c r="H893" s="192"/>
    </row>
    <row r="894" spans="1:8" s="115" customFormat="1" ht="15">
      <c r="A894" s="112"/>
      <c r="B894" s="103"/>
      <c r="C894" s="111"/>
      <c r="D894" s="244"/>
      <c r="E894" s="244"/>
      <c r="F894" s="111"/>
      <c r="G894" s="114"/>
      <c r="H894" s="192"/>
    </row>
    <row r="895" spans="1:8" s="115" customFormat="1" ht="15">
      <c r="A895" s="112"/>
      <c r="B895" s="103"/>
      <c r="C895" s="111"/>
      <c r="D895" s="244"/>
      <c r="E895" s="244"/>
      <c r="F895" s="111"/>
      <c r="G895" s="114"/>
      <c r="H895" s="192"/>
    </row>
    <row r="896" spans="1:8" s="115" customFormat="1" ht="15">
      <c r="A896" s="112"/>
      <c r="B896" s="103"/>
      <c r="C896" s="111"/>
      <c r="D896" s="244"/>
      <c r="E896" s="244"/>
      <c r="F896" s="111"/>
      <c r="G896" s="114"/>
      <c r="H896" s="192"/>
    </row>
    <row r="897" spans="1:8" s="115" customFormat="1" ht="15">
      <c r="A897" s="112"/>
      <c r="B897" s="103"/>
      <c r="C897" s="111"/>
      <c r="D897" s="244"/>
      <c r="E897" s="244"/>
      <c r="F897" s="111"/>
      <c r="G897" s="114"/>
      <c r="H897" s="192"/>
    </row>
    <row r="898" spans="1:8" s="115" customFormat="1" ht="15">
      <c r="A898" s="112"/>
      <c r="B898" s="103"/>
      <c r="C898" s="111"/>
      <c r="D898" s="244"/>
      <c r="E898" s="244"/>
      <c r="F898" s="111"/>
      <c r="G898" s="114"/>
      <c r="H898" s="192"/>
    </row>
    <row r="899" spans="1:8" s="115" customFormat="1" ht="15">
      <c r="A899" s="112"/>
      <c r="B899" s="103"/>
      <c r="C899" s="111"/>
      <c r="D899" s="244"/>
      <c r="E899" s="244"/>
      <c r="F899" s="111"/>
      <c r="G899" s="114"/>
      <c r="H899" s="192"/>
    </row>
    <row r="900" spans="1:8" s="115" customFormat="1" ht="15">
      <c r="A900" s="112"/>
      <c r="B900" s="103"/>
      <c r="C900" s="111"/>
      <c r="D900" s="244"/>
      <c r="E900" s="244"/>
      <c r="F900" s="111"/>
      <c r="G900" s="114"/>
      <c r="H900" s="192"/>
    </row>
    <row r="901" spans="1:8" s="115" customFormat="1" ht="15">
      <c r="A901" s="112"/>
      <c r="B901" s="103"/>
      <c r="C901" s="111"/>
      <c r="D901" s="244"/>
      <c r="E901" s="244"/>
      <c r="F901" s="111"/>
      <c r="G901" s="114"/>
      <c r="H901" s="192"/>
    </row>
    <row r="902" spans="1:8" s="115" customFormat="1" ht="15">
      <c r="A902" s="112"/>
      <c r="B902" s="103"/>
      <c r="C902" s="111"/>
      <c r="D902" s="244"/>
      <c r="E902" s="244"/>
      <c r="F902" s="111"/>
      <c r="G902" s="114"/>
      <c r="H902" s="192"/>
    </row>
    <row r="903" spans="1:8" s="115" customFormat="1" ht="15">
      <c r="A903" s="112"/>
      <c r="B903" s="103"/>
      <c r="C903" s="111"/>
      <c r="D903" s="244"/>
      <c r="E903" s="244"/>
      <c r="F903" s="111"/>
      <c r="G903" s="114"/>
      <c r="H903" s="192"/>
    </row>
    <row r="904" spans="1:8" s="115" customFormat="1" ht="15">
      <c r="A904" s="112"/>
      <c r="B904" s="103"/>
      <c r="C904" s="111"/>
      <c r="D904" s="244"/>
      <c r="E904" s="244"/>
      <c r="F904" s="111"/>
      <c r="G904" s="114"/>
      <c r="H904" s="192"/>
    </row>
    <row r="905" spans="1:8" s="115" customFormat="1" ht="15">
      <c r="A905" s="112"/>
      <c r="B905" s="103"/>
      <c r="C905" s="111"/>
      <c r="D905" s="244"/>
      <c r="E905" s="244"/>
      <c r="F905" s="111"/>
      <c r="G905" s="114"/>
      <c r="H905" s="192"/>
    </row>
    <row r="906" spans="1:8" s="115" customFormat="1" ht="15">
      <c r="A906" s="112"/>
      <c r="B906" s="103"/>
      <c r="C906" s="111"/>
      <c r="D906" s="244"/>
      <c r="E906" s="244"/>
      <c r="F906" s="111"/>
      <c r="G906" s="114"/>
      <c r="H906" s="192"/>
    </row>
    <row r="907" spans="1:8" s="115" customFormat="1" ht="15">
      <c r="A907" s="112"/>
      <c r="B907" s="103"/>
      <c r="C907" s="111"/>
      <c r="D907" s="244"/>
      <c r="E907" s="244"/>
      <c r="F907" s="111"/>
      <c r="G907" s="114"/>
      <c r="H907" s="192"/>
    </row>
    <row r="908" spans="1:8" s="115" customFormat="1" ht="15">
      <c r="A908" s="112"/>
      <c r="B908" s="103"/>
      <c r="C908" s="111"/>
      <c r="D908" s="244"/>
      <c r="E908" s="244"/>
      <c r="F908" s="111"/>
      <c r="G908" s="114"/>
      <c r="H908" s="192"/>
    </row>
    <row r="909" spans="1:8" s="115" customFormat="1" ht="15">
      <c r="A909" s="112"/>
      <c r="B909" s="103"/>
      <c r="C909" s="111"/>
      <c r="D909" s="244"/>
      <c r="E909" s="244"/>
      <c r="F909" s="111"/>
      <c r="G909" s="114"/>
      <c r="H909" s="192"/>
    </row>
    <row r="910" spans="1:8" s="115" customFormat="1" ht="15">
      <c r="A910" s="112"/>
      <c r="B910" s="103"/>
      <c r="C910" s="111"/>
      <c r="D910" s="244"/>
      <c r="E910" s="244"/>
      <c r="F910" s="111"/>
      <c r="G910" s="114"/>
      <c r="H910" s="192"/>
    </row>
    <row r="911" spans="1:8" s="115" customFormat="1" ht="15">
      <c r="A911" s="112"/>
      <c r="B911" s="103"/>
      <c r="C911" s="111"/>
      <c r="D911" s="244"/>
      <c r="E911" s="244"/>
      <c r="F911" s="111"/>
      <c r="G911" s="114"/>
      <c r="H911" s="192"/>
    </row>
    <row r="912" spans="1:8" s="115" customFormat="1" ht="15">
      <c r="A912" s="112"/>
      <c r="B912" s="103"/>
      <c r="C912" s="111"/>
      <c r="D912" s="244"/>
      <c r="E912" s="244"/>
      <c r="F912" s="111"/>
      <c r="G912" s="114"/>
      <c r="H912" s="192"/>
    </row>
    <row r="913" spans="1:8" s="115" customFormat="1" ht="15">
      <c r="A913" s="112"/>
      <c r="B913" s="103"/>
      <c r="C913" s="111"/>
      <c r="D913" s="244"/>
      <c r="E913" s="244"/>
      <c r="F913" s="111"/>
      <c r="G913" s="114"/>
      <c r="H913" s="192"/>
    </row>
    <row r="914" spans="1:8" s="115" customFormat="1" ht="15">
      <c r="A914" s="112"/>
      <c r="B914" s="103"/>
      <c r="C914" s="111"/>
      <c r="D914" s="244"/>
      <c r="E914" s="244"/>
      <c r="F914" s="111"/>
      <c r="G914" s="114"/>
      <c r="H914" s="192"/>
    </row>
    <row r="915" spans="1:8" s="115" customFormat="1" ht="15">
      <c r="A915" s="112"/>
      <c r="B915" s="103"/>
      <c r="C915" s="111"/>
      <c r="D915" s="244"/>
      <c r="E915" s="244"/>
      <c r="F915" s="111"/>
      <c r="G915" s="114"/>
      <c r="H915" s="192"/>
    </row>
    <row r="916" spans="1:8" s="115" customFormat="1" ht="15">
      <c r="A916" s="112"/>
      <c r="B916" s="103"/>
      <c r="C916" s="111"/>
      <c r="D916" s="244"/>
      <c r="E916" s="244"/>
      <c r="F916" s="111"/>
      <c r="G916" s="114"/>
      <c r="H916" s="192"/>
    </row>
    <row r="917" spans="1:8" s="115" customFormat="1" ht="15">
      <c r="A917" s="112"/>
      <c r="B917" s="103"/>
      <c r="C917" s="111"/>
      <c r="D917" s="244"/>
      <c r="E917" s="244"/>
      <c r="F917" s="111"/>
      <c r="G917" s="114"/>
      <c r="H917" s="192"/>
    </row>
    <row r="918" spans="1:8" s="115" customFormat="1" ht="15">
      <c r="A918" s="112"/>
      <c r="B918" s="103"/>
      <c r="C918" s="111"/>
      <c r="D918" s="244"/>
      <c r="E918" s="244"/>
      <c r="F918" s="111"/>
      <c r="G918" s="114"/>
      <c r="H918" s="192"/>
    </row>
    <row r="919" spans="1:8" s="115" customFormat="1" ht="15">
      <c r="A919" s="112"/>
      <c r="B919" s="103"/>
      <c r="C919" s="111"/>
      <c r="D919" s="244"/>
      <c r="E919" s="244"/>
      <c r="F919" s="111"/>
      <c r="G919" s="114"/>
      <c r="H919" s="192"/>
    </row>
    <row r="920" spans="1:8" s="115" customFormat="1" ht="15">
      <c r="A920" s="112"/>
      <c r="B920" s="103"/>
      <c r="C920" s="111"/>
      <c r="D920" s="244"/>
      <c r="E920" s="244"/>
      <c r="F920" s="111"/>
      <c r="G920" s="114"/>
      <c r="H920" s="192"/>
    </row>
    <row r="921" spans="1:8" s="115" customFormat="1" ht="15">
      <c r="A921" s="112"/>
      <c r="B921" s="103"/>
      <c r="C921" s="111"/>
      <c r="D921" s="244"/>
      <c r="E921" s="244"/>
      <c r="F921" s="111"/>
      <c r="G921" s="114"/>
      <c r="H921" s="192"/>
    </row>
    <row r="922" spans="1:8" s="115" customFormat="1" ht="15">
      <c r="A922" s="112"/>
      <c r="B922" s="103"/>
      <c r="C922" s="111"/>
      <c r="D922" s="244"/>
      <c r="E922" s="244"/>
      <c r="F922" s="111"/>
      <c r="G922" s="114"/>
      <c r="H922" s="192"/>
    </row>
    <row r="923" spans="1:8" s="115" customFormat="1" ht="15">
      <c r="A923" s="112"/>
      <c r="B923" s="103"/>
      <c r="C923" s="111"/>
      <c r="D923" s="244"/>
      <c r="E923" s="244"/>
      <c r="F923" s="111"/>
      <c r="G923" s="114"/>
      <c r="H923" s="192"/>
    </row>
    <row r="924" spans="1:8" s="115" customFormat="1" ht="15">
      <c r="A924" s="112"/>
      <c r="B924" s="103"/>
      <c r="C924" s="111"/>
      <c r="D924" s="244"/>
      <c r="E924" s="244"/>
      <c r="F924" s="111"/>
      <c r="G924" s="114"/>
      <c r="H924" s="192"/>
    </row>
    <row r="925" spans="1:8" s="115" customFormat="1" ht="15">
      <c r="A925" s="112"/>
      <c r="B925" s="103"/>
      <c r="C925" s="111"/>
      <c r="D925" s="244"/>
      <c r="E925" s="244"/>
      <c r="F925" s="111"/>
      <c r="G925" s="114"/>
      <c r="H925" s="192"/>
    </row>
    <row r="926" spans="1:8" s="115" customFormat="1" ht="15">
      <c r="A926" s="112"/>
      <c r="B926" s="103"/>
      <c r="C926" s="111"/>
      <c r="D926" s="244"/>
      <c r="E926" s="244"/>
      <c r="F926" s="111"/>
      <c r="G926" s="114"/>
      <c r="H926" s="192"/>
    </row>
    <row r="927" spans="1:8" s="115" customFormat="1" ht="15">
      <c r="A927" s="112"/>
      <c r="B927" s="103"/>
      <c r="C927" s="111"/>
      <c r="D927" s="244"/>
      <c r="E927" s="244"/>
      <c r="F927" s="111"/>
      <c r="G927" s="114"/>
      <c r="H927" s="192"/>
    </row>
    <row r="928" spans="1:8" s="115" customFormat="1" ht="15">
      <c r="A928" s="112"/>
      <c r="B928" s="103"/>
      <c r="C928" s="111"/>
      <c r="D928" s="244"/>
      <c r="E928" s="244"/>
      <c r="F928" s="111"/>
      <c r="G928" s="114"/>
      <c r="H928" s="192"/>
    </row>
    <row r="929" spans="1:8" s="115" customFormat="1" ht="15">
      <c r="A929" s="112"/>
      <c r="B929" s="103"/>
      <c r="C929" s="111"/>
      <c r="D929" s="244"/>
      <c r="E929" s="244"/>
      <c r="F929" s="111"/>
      <c r="G929" s="114"/>
      <c r="H929" s="192"/>
    </row>
    <row r="930" spans="1:8" s="115" customFormat="1" ht="15">
      <c r="A930" s="112"/>
      <c r="B930" s="103"/>
      <c r="C930" s="111"/>
      <c r="D930" s="244"/>
      <c r="E930" s="244"/>
      <c r="F930" s="111"/>
      <c r="G930" s="114"/>
      <c r="H930" s="192"/>
    </row>
    <row r="931" spans="1:8" s="115" customFormat="1" ht="15">
      <c r="A931" s="112"/>
      <c r="B931" s="103"/>
      <c r="C931" s="111"/>
      <c r="D931" s="244"/>
      <c r="E931" s="244"/>
      <c r="F931" s="111"/>
      <c r="G931" s="114"/>
      <c r="H931" s="192"/>
    </row>
    <row r="932" spans="1:8" s="115" customFormat="1" ht="15">
      <c r="A932" s="112"/>
      <c r="B932" s="103"/>
      <c r="C932" s="111"/>
      <c r="D932" s="244"/>
      <c r="E932" s="244"/>
      <c r="F932" s="111"/>
      <c r="G932" s="114"/>
      <c r="H932" s="192"/>
    </row>
    <row r="933" spans="1:8" s="115" customFormat="1" ht="15">
      <c r="A933" s="112"/>
      <c r="B933" s="103"/>
      <c r="C933" s="111"/>
      <c r="D933" s="244"/>
      <c r="E933" s="244"/>
      <c r="F933" s="111"/>
      <c r="G933" s="114"/>
      <c r="H933" s="192"/>
    </row>
    <row r="934" spans="1:8" s="115" customFormat="1" ht="15">
      <c r="A934" s="112"/>
      <c r="B934" s="103"/>
      <c r="C934" s="111"/>
      <c r="D934" s="244"/>
      <c r="E934" s="244"/>
      <c r="F934" s="111"/>
      <c r="G934" s="114"/>
      <c r="H934" s="192"/>
    </row>
    <row r="935" spans="1:8" s="115" customFormat="1" ht="15">
      <c r="A935" s="112"/>
      <c r="B935" s="103"/>
      <c r="C935" s="111"/>
      <c r="D935" s="244"/>
      <c r="E935" s="244"/>
      <c r="F935" s="111"/>
      <c r="G935" s="114"/>
      <c r="H935" s="192"/>
    </row>
    <row r="936" spans="1:8" s="115" customFormat="1" ht="15">
      <c r="A936" s="112"/>
      <c r="B936" s="103"/>
      <c r="C936" s="111"/>
      <c r="D936" s="244"/>
      <c r="E936" s="244"/>
      <c r="F936" s="111"/>
      <c r="G936" s="114"/>
      <c r="H936" s="192"/>
    </row>
    <row r="937" spans="1:8" s="115" customFormat="1" ht="15">
      <c r="A937" s="112"/>
      <c r="B937" s="103"/>
      <c r="C937" s="111"/>
      <c r="D937" s="244"/>
      <c r="E937" s="244"/>
      <c r="F937" s="111"/>
      <c r="G937" s="114"/>
      <c r="H937" s="192"/>
    </row>
    <row r="938" spans="1:8" s="115" customFormat="1" ht="15">
      <c r="A938" s="112"/>
      <c r="B938" s="103"/>
      <c r="C938" s="111"/>
      <c r="D938" s="244"/>
      <c r="E938" s="244"/>
      <c r="F938" s="111"/>
      <c r="G938" s="114"/>
      <c r="H938" s="192"/>
    </row>
    <row r="939" spans="1:8" s="115" customFormat="1" ht="15">
      <c r="A939" s="112"/>
      <c r="B939" s="103"/>
      <c r="C939" s="111"/>
      <c r="D939" s="244"/>
      <c r="E939" s="244"/>
      <c r="F939" s="111"/>
      <c r="G939" s="114"/>
      <c r="H939" s="192"/>
    </row>
    <row r="940" spans="1:8" s="115" customFormat="1" ht="15">
      <c r="A940" s="112"/>
      <c r="B940" s="103"/>
      <c r="C940" s="111"/>
      <c r="D940" s="244"/>
      <c r="E940" s="244"/>
      <c r="F940" s="111"/>
      <c r="G940" s="114"/>
      <c r="H940" s="192"/>
    </row>
    <row r="941" spans="1:8" s="115" customFormat="1" ht="15">
      <c r="A941" s="112"/>
      <c r="B941" s="103"/>
      <c r="C941" s="111"/>
      <c r="D941" s="244"/>
      <c r="E941" s="244"/>
      <c r="F941" s="111"/>
      <c r="G941" s="114"/>
      <c r="H941" s="192"/>
    </row>
    <row r="942" spans="1:8" s="115" customFormat="1" ht="15">
      <c r="A942" s="112"/>
      <c r="B942" s="103"/>
      <c r="C942" s="111"/>
      <c r="D942" s="244"/>
      <c r="E942" s="244"/>
      <c r="F942" s="111"/>
      <c r="G942" s="114"/>
      <c r="H942" s="192"/>
    </row>
    <row r="943" spans="1:8" s="115" customFormat="1" ht="15">
      <c r="A943" s="112"/>
      <c r="B943" s="103"/>
      <c r="C943" s="111"/>
      <c r="D943" s="244"/>
      <c r="E943" s="244"/>
      <c r="F943" s="111"/>
      <c r="G943" s="114"/>
      <c r="H943" s="192"/>
    </row>
    <row r="944" spans="1:8" s="115" customFormat="1" ht="15">
      <c r="A944" s="112"/>
      <c r="B944" s="103"/>
      <c r="C944" s="111"/>
      <c r="D944" s="244"/>
      <c r="E944" s="244"/>
      <c r="F944" s="111"/>
      <c r="G944" s="114"/>
      <c r="H944" s="192"/>
    </row>
    <row r="945" spans="1:8" s="115" customFormat="1" ht="15">
      <c r="A945" s="112"/>
      <c r="B945" s="103"/>
      <c r="C945" s="111"/>
      <c r="D945" s="244"/>
      <c r="E945" s="244"/>
      <c r="F945" s="111"/>
      <c r="G945" s="114"/>
      <c r="H945" s="192"/>
    </row>
    <row r="946" spans="1:8" s="115" customFormat="1" ht="15">
      <c r="A946" s="112"/>
      <c r="B946" s="103"/>
      <c r="C946" s="111"/>
      <c r="D946" s="244"/>
      <c r="E946" s="244"/>
      <c r="F946" s="111"/>
      <c r="G946" s="114"/>
      <c r="H946" s="192"/>
    </row>
    <row r="947" spans="1:8" s="115" customFormat="1" ht="15">
      <c r="A947" s="112"/>
      <c r="B947" s="103"/>
      <c r="C947" s="111"/>
      <c r="D947" s="244"/>
      <c r="E947" s="244"/>
      <c r="F947" s="111"/>
      <c r="G947" s="114"/>
      <c r="H947" s="192"/>
    </row>
    <row r="948" spans="1:8" s="115" customFormat="1" ht="15">
      <c r="A948" s="112"/>
      <c r="B948" s="103"/>
      <c r="C948" s="111"/>
      <c r="D948" s="244"/>
      <c r="E948" s="244"/>
      <c r="F948" s="111"/>
      <c r="G948" s="114"/>
      <c r="H948" s="192"/>
    </row>
    <row r="949" spans="1:8" s="115" customFormat="1" ht="15">
      <c r="A949" s="112"/>
      <c r="B949" s="103"/>
      <c r="C949" s="111"/>
      <c r="D949" s="244"/>
      <c r="E949" s="244"/>
      <c r="F949" s="111"/>
      <c r="G949" s="114"/>
      <c r="H949" s="192"/>
    </row>
    <row r="950" spans="1:8" s="115" customFormat="1" ht="15">
      <c r="A950" s="112"/>
      <c r="B950" s="103"/>
      <c r="C950" s="111"/>
      <c r="D950" s="244"/>
      <c r="E950" s="244"/>
      <c r="F950" s="111"/>
      <c r="G950" s="114"/>
      <c r="H950" s="192"/>
    </row>
    <row r="951" spans="1:8" s="115" customFormat="1" ht="15">
      <c r="A951" s="112"/>
      <c r="B951" s="103"/>
      <c r="C951" s="111"/>
      <c r="D951" s="244"/>
      <c r="E951" s="244"/>
      <c r="F951" s="111"/>
      <c r="G951" s="114"/>
      <c r="H951" s="192"/>
    </row>
    <row r="952" spans="1:8" s="115" customFormat="1" ht="15">
      <c r="A952" s="112"/>
      <c r="B952" s="103"/>
      <c r="C952" s="111"/>
      <c r="D952" s="244"/>
      <c r="E952" s="244"/>
      <c r="F952" s="111"/>
      <c r="G952" s="114"/>
      <c r="H952" s="192"/>
    </row>
    <row r="953" spans="1:8" s="115" customFormat="1" ht="15">
      <c r="A953" s="112"/>
      <c r="B953" s="103"/>
      <c r="C953" s="111"/>
      <c r="D953" s="244"/>
      <c r="E953" s="244"/>
      <c r="F953" s="111"/>
      <c r="G953" s="114"/>
      <c r="H953" s="192"/>
    </row>
    <row r="954" spans="1:8" s="115" customFormat="1" ht="15">
      <c r="A954" s="112"/>
      <c r="B954" s="103"/>
      <c r="C954" s="111"/>
      <c r="D954" s="244"/>
      <c r="E954" s="244"/>
      <c r="F954" s="111"/>
      <c r="G954" s="114"/>
      <c r="H954" s="192"/>
    </row>
    <row r="955" spans="1:8" s="115" customFormat="1" ht="15">
      <c r="A955" s="112"/>
      <c r="B955" s="103"/>
      <c r="C955" s="111"/>
      <c r="D955" s="244"/>
      <c r="E955" s="244"/>
      <c r="F955" s="111"/>
      <c r="G955" s="114"/>
      <c r="H955" s="192"/>
    </row>
    <row r="956" spans="1:8" s="115" customFormat="1" ht="15">
      <c r="A956" s="112"/>
      <c r="B956" s="103"/>
      <c r="C956" s="111"/>
      <c r="D956" s="244"/>
      <c r="E956" s="244"/>
      <c r="F956" s="111"/>
      <c r="G956" s="114"/>
      <c r="H956" s="192"/>
    </row>
    <row r="957" spans="1:8" s="115" customFormat="1" ht="15">
      <c r="A957" s="112"/>
      <c r="B957" s="103"/>
      <c r="C957" s="111"/>
      <c r="D957" s="244"/>
      <c r="E957" s="244"/>
      <c r="F957" s="111"/>
      <c r="G957" s="114"/>
      <c r="H957" s="192"/>
    </row>
    <row r="958" spans="1:8" s="115" customFormat="1" ht="15">
      <c r="A958" s="112"/>
      <c r="B958" s="103"/>
      <c r="C958" s="111"/>
      <c r="D958" s="244"/>
      <c r="E958" s="244"/>
      <c r="F958" s="111"/>
      <c r="G958" s="114"/>
      <c r="H958" s="192"/>
    </row>
    <row r="959" spans="1:8" s="115" customFormat="1" ht="15">
      <c r="A959" s="112"/>
      <c r="B959" s="103"/>
      <c r="C959" s="111"/>
      <c r="D959" s="244"/>
      <c r="E959" s="244"/>
      <c r="F959" s="111"/>
      <c r="G959" s="114"/>
      <c r="H959" s="192"/>
    </row>
    <row r="960" spans="1:8" s="115" customFormat="1" ht="15">
      <c r="A960" s="112"/>
      <c r="B960" s="103"/>
      <c r="C960" s="111"/>
      <c r="D960" s="244"/>
      <c r="E960" s="244"/>
      <c r="F960" s="111"/>
      <c r="G960" s="114"/>
      <c r="H960" s="192"/>
    </row>
    <row r="961" spans="1:8" s="115" customFormat="1" ht="15">
      <c r="A961" s="112"/>
      <c r="B961" s="103"/>
      <c r="C961" s="111"/>
      <c r="D961" s="244"/>
      <c r="E961" s="244"/>
      <c r="F961" s="111"/>
      <c r="G961" s="114"/>
      <c r="H961" s="192"/>
    </row>
    <row r="962" spans="1:8" s="115" customFormat="1" ht="15">
      <c r="A962" s="112"/>
      <c r="B962" s="103"/>
      <c r="C962" s="111"/>
      <c r="D962" s="244"/>
      <c r="E962" s="244"/>
      <c r="F962" s="111"/>
      <c r="G962" s="114"/>
      <c r="H962" s="192"/>
    </row>
    <row r="963" spans="1:8" s="115" customFormat="1" ht="15">
      <c r="A963" s="112"/>
      <c r="B963" s="103"/>
      <c r="C963" s="111"/>
      <c r="D963" s="244"/>
      <c r="E963" s="244"/>
      <c r="F963" s="111"/>
      <c r="G963" s="114"/>
      <c r="H963" s="192"/>
    </row>
    <row r="964" spans="1:8" s="115" customFormat="1" ht="15">
      <c r="A964" s="112"/>
      <c r="B964" s="103"/>
      <c r="C964" s="111"/>
      <c r="D964" s="244"/>
      <c r="E964" s="244"/>
      <c r="F964" s="111"/>
      <c r="G964" s="114"/>
      <c r="H964" s="192"/>
    </row>
    <row r="965" spans="1:8" s="115" customFormat="1" ht="15">
      <c r="A965" s="112"/>
      <c r="B965" s="103"/>
      <c r="C965" s="111"/>
      <c r="D965" s="244"/>
      <c r="E965" s="244"/>
      <c r="F965" s="111"/>
      <c r="G965" s="114"/>
      <c r="H965" s="192"/>
    </row>
    <row r="966" spans="1:8" s="115" customFormat="1" ht="15">
      <c r="A966" s="112"/>
      <c r="B966" s="103"/>
      <c r="C966" s="111"/>
      <c r="D966" s="244"/>
      <c r="E966" s="244"/>
      <c r="F966" s="111"/>
      <c r="G966" s="114"/>
      <c r="H966" s="192"/>
    </row>
    <row r="967" spans="1:8" s="115" customFormat="1" ht="15">
      <c r="A967" s="112"/>
      <c r="B967" s="103"/>
      <c r="C967" s="111"/>
      <c r="D967" s="244"/>
      <c r="E967" s="244"/>
      <c r="F967" s="111"/>
      <c r="G967" s="114"/>
      <c r="H967" s="192"/>
    </row>
    <row r="968" spans="1:8" s="115" customFormat="1" ht="15">
      <c r="A968" s="112"/>
      <c r="B968" s="103"/>
      <c r="C968" s="111"/>
      <c r="D968" s="244"/>
      <c r="E968" s="244"/>
      <c r="F968" s="111"/>
      <c r="G968" s="114"/>
      <c r="H968" s="192"/>
    </row>
    <row r="969" spans="1:8" s="115" customFormat="1" ht="15">
      <c r="A969" s="112"/>
      <c r="B969" s="103"/>
      <c r="C969" s="111"/>
      <c r="D969" s="244"/>
      <c r="E969" s="244"/>
      <c r="F969" s="111"/>
      <c r="G969" s="114"/>
      <c r="H969" s="192"/>
    </row>
    <row r="970" spans="1:8" s="115" customFormat="1" ht="15">
      <c r="A970" s="112"/>
      <c r="B970" s="103"/>
      <c r="C970" s="111"/>
      <c r="D970" s="244"/>
      <c r="E970" s="244"/>
      <c r="F970" s="111"/>
      <c r="G970" s="114"/>
      <c r="H970" s="192"/>
    </row>
    <row r="971" spans="1:8" s="115" customFormat="1" ht="15">
      <c r="A971" s="112"/>
      <c r="B971" s="103"/>
      <c r="C971" s="111"/>
      <c r="D971" s="244"/>
      <c r="E971" s="244"/>
      <c r="F971" s="111"/>
      <c r="G971" s="114"/>
      <c r="H971" s="192"/>
    </row>
    <row r="972" spans="1:8" s="115" customFormat="1" ht="15">
      <c r="A972" s="112"/>
      <c r="B972" s="103"/>
      <c r="C972" s="111"/>
      <c r="D972" s="244"/>
      <c r="E972" s="244"/>
      <c r="F972" s="111"/>
      <c r="G972" s="114"/>
      <c r="H972" s="192"/>
    </row>
    <row r="973" spans="1:8" s="115" customFormat="1" ht="15">
      <c r="A973" s="112"/>
      <c r="B973" s="103"/>
      <c r="C973" s="111"/>
      <c r="D973" s="244"/>
      <c r="E973" s="244"/>
      <c r="F973" s="111"/>
      <c r="G973" s="114"/>
      <c r="H973" s="192"/>
    </row>
    <row r="974" spans="1:8" s="115" customFormat="1" ht="15">
      <c r="A974" s="112"/>
      <c r="B974" s="103"/>
      <c r="C974" s="111"/>
      <c r="D974" s="244"/>
      <c r="E974" s="244"/>
      <c r="F974" s="111"/>
      <c r="G974" s="114"/>
      <c r="H974" s="192"/>
    </row>
    <row r="975" spans="1:8" s="115" customFormat="1" ht="15">
      <c r="A975" s="112"/>
      <c r="B975" s="103"/>
      <c r="C975" s="111"/>
      <c r="D975" s="244"/>
      <c r="E975" s="244"/>
      <c r="F975" s="111"/>
      <c r="G975" s="114"/>
      <c r="H975" s="192"/>
    </row>
    <row r="976" spans="1:8" s="115" customFormat="1" ht="15">
      <c r="A976" s="112"/>
      <c r="B976" s="103"/>
      <c r="C976" s="111"/>
      <c r="D976" s="244"/>
      <c r="E976" s="244"/>
      <c r="F976" s="111"/>
      <c r="G976" s="114"/>
      <c r="H976" s="192"/>
    </row>
    <row r="977" spans="1:8" s="115" customFormat="1" ht="15">
      <c r="A977" s="112"/>
      <c r="B977" s="103"/>
      <c r="C977" s="111"/>
      <c r="D977" s="244"/>
      <c r="E977" s="244"/>
      <c r="F977" s="111"/>
      <c r="G977" s="114"/>
      <c r="H977" s="192"/>
    </row>
    <row r="978" spans="1:8" s="115" customFormat="1" ht="15">
      <c r="A978" s="112"/>
      <c r="B978" s="103"/>
      <c r="C978" s="111"/>
      <c r="D978" s="244"/>
      <c r="E978" s="244"/>
      <c r="F978" s="111"/>
      <c r="G978" s="114"/>
      <c r="H978" s="192"/>
    </row>
    <row r="979" spans="1:8" s="115" customFormat="1" ht="15">
      <c r="A979" s="112"/>
      <c r="B979" s="103"/>
      <c r="C979" s="111"/>
      <c r="D979" s="244"/>
      <c r="E979" s="244"/>
      <c r="F979" s="111"/>
      <c r="G979" s="114"/>
      <c r="H979" s="192"/>
    </row>
    <row r="980" spans="1:8" s="115" customFormat="1" ht="15">
      <c r="A980" s="112"/>
      <c r="B980" s="103"/>
      <c r="C980" s="111"/>
      <c r="D980" s="244"/>
      <c r="E980" s="244"/>
      <c r="F980" s="111"/>
      <c r="G980" s="114"/>
      <c r="H980" s="192"/>
    </row>
    <row r="981" spans="1:8" s="115" customFormat="1" ht="15">
      <c r="A981" s="112"/>
      <c r="B981" s="103"/>
      <c r="C981" s="111"/>
      <c r="D981" s="244"/>
      <c r="E981" s="244"/>
      <c r="F981" s="111"/>
      <c r="G981" s="114"/>
      <c r="H981" s="192"/>
    </row>
    <row r="982" spans="1:8" s="115" customFormat="1" ht="15">
      <c r="A982" s="112"/>
      <c r="B982" s="103"/>
      <c r="C982" s="111"/>
      <c r="D982" s="244"/>
      <c r="E982" s="244"/>
      <c r="F982" s="111"/>
      <c r="G982" s="114"/>
      <c r="H982" s="192"/>
    </row>
    <row r="983" spans="1:8" s="115" customFormat="1" ht="15">
      <c r="A983" s="112"/>
      <c r="B983" s="103"/>
      <c r="C983" s="111"/>
      <c r="D983" s="244"/>
      <c r="E983" s="244"/>
      <c r="F983" s="111"/>
      <c r="G983" s="114"/>
      <c r="H983" s="192"/>
    </row>
    <row r="984" spans="1:8" s="115" customFormat="1" ht="15">
      <c r="A984" s="112"/>
      <c r="B984" s="103"/>
      <c r="C984" s="111"/>
      <c r="D984" s="244"/>
      <c r="E984" s="244"/>
      <c r="F984" s="111"/>
      <c r="G984" s="114"/>
      <c r="H984" s="192"/>
    </row>
    <row r="985" spans="1:8" s="115" customFormat="1" ht="15">
      <c r="A985" s="112"/>
      <c r="B985" s="103"/>
      <c r="C985" s="111"/>
      <c r="D985" s="244"/>
      <c r="E985" s="244"/>
      <c r="F985" s="111"/>
      <c r="G985" s="114"/>
      <c r="H985" s="192"/>
    </row>
    <row r="986" spans="1:8" s="115" customFormat="1" ht="15">
      <c r="A986" s="112"/>
      <c r="B986" s="103"/>
      <c r="C986" s="111"/>
      <c r="D986" s="244"/>
      <c r="E986" s="244"/>
      <c r="F986" s="111"/>
      <c r="G986" s="114"/>
      <c r="H986" s="192"/>
    </row>
    <row r="987" spans="1:8" s="115" customFormat="1" ht="15">
      <c r="A987" s="112"/>
      <c r="B987" s="103"/>
      <c r="C987" s="111"/>
      <c r="D987" s="244"/>
      <c r="E987" s="244"/>
      <c r="F987" s="111"/>
      <c r="G987" s="114"/>
      <c r="H987" s="192"/>
    </row>
    <row r="988" spans="1:8" s="115" customFormat="1" ht="15">
      <c r="A988" s="112"/>
      <c r="B988" s="103"/>
      <c r="C988" s="111"/>
      <c r="D988" s="244"/>
      <c r="E988" s="244"/>
      <c r="F988" s="111"/>
      <c r="G988" s="114"/>
      <c r="H988" s="192"/>
    </row>
    <row r="989" spans="1:8" s="115" customFormat="1" ht="15">
      <c r="A989" s="112"/>
      <c r="B989" s="103"/>
      <c r="C989" s="111"/>
      <c r="D989" s="244"/>
      <c r="E989" s="244"/>
      <c r="F989" s="111"/>
      <c r="G989" s="114"/>
      <c r="H989" s="192"/>
    </row>
    <row r="990" spans="1:8" s="115" customFormat="1" ht="15">
      <c r="A990" s="112"/>
      <c r="B990" s="103"/>
      <c r="C990" s="111"/>
      <c r="D990" s="244"/>
      <c r="E990" s="244"/>
      <c r="F990" s="111"/>
      <c r="G990" s="114"/>
      <c r="H990" s="192"/>
    </row>
    <row r="991" spans="1:8" s="115" customFormat="1" ht="15">
      <c r="A991" s="112"/>
      <c r="B991" s="103"/>
      <c r="C991" s="111"/>
      <c r="D991" s="244"/>
      <c r="E991" s="244"/>
      <c r="F991" s="111"/>
      <c r="G991" s="114"/>
      <c r="H991" s="192"/>
    </row>
    <row r="992" spans="1:8" s="115" customFormat="1" ht="15">
      <c r="A992" s="112"/>
      <c r="B992" s="103"/>
      <c r="C992" s="111"/>
      <c r="D992" s="244"/>
      <c r="E992" s="244"/>
      <c r="F992" s="111"/>
      <c r="G992" s="114"/>
      <c r="H992" s="192"/>
    </row>
    <row r="993" spans="1:8" s="115" customFormat="1" ht="15">
      <c r="A993" s="112"/>
      <c r="B993" s="103"/>
      <c r="C993" s="111"/>
      <c r="D993" s="244"/>
      <c r="E993" s="244"/>
      <c r="F993" s="111"/>
      <c r="G993" s="114"/>
      <c r="H993" s="192"/>
    </row>
    <row r="994" spans="1:8" s="115" customFormat="1" ht="15">
      <c r="A994" s="112"/>
      <c r="B994" s="103"/>
      <c r="C994" s="111"/>
      <c r="D994" s="244"/>
      <c r="E994" s="244"/>
      <c r="F994" s="111"/>
      <c r="G994" s="114"/>
      <c r="H994" s="192"/>
    </row>
    <row r="995" spans="1:8" s="115" customFormat="1" ht="15">
      <c r="A995" s="112"/>
      <c r="B995" s="103"/>
      <c r="C995" s="111"/>
      <c r="D995" s="244"/>
      <c r="E995" s="244"/>
      <c r="F995" s="111"/>
      <c r="G995" s="114"/>
      <c r="H995" s="192"/>
    </row>
    <row r="996" spans="1:8" s="115" customFormat="1" ht="15">
      <c r="A996" s="112"/>
      <c r="B996" s="103"/>
      <c r="C996" s="111"/>
      <c r="D996" s="244"/>
      <c r="E996" s="244"/>
      <c r="F996" s="111"/>
      <c r="G996" s="114"/>
      <c r="H996" s="192"/>
    </row>
    <row r="997" spans="1:8" s="115" customFormat="1" ht="15">
      <c r="A997" s="112"/>
      <c r="B997" s="103"/>
      <c r="C997" s="111"/>
      <c r="D997" s="244"/>
      <c r="E997" s="244"/>
      <c r="F997" s="111"/>
      <c r="G997" s="114"/>
      <c r="H997" s="192"/>
    </row>
    <row r="998" spans="1:8" s="115" customFormat="1" ht="15">
      <c r="A998" s="112"/>
      <c r="B998" s="103"/>
      <c r="C998" s="111"/>
      <c r="D998" s="244"/>
      <c r="E998" s="244"/>
      <c r="F998" s="111"/>
      <c r="G998" s="114"/>
      <c r="H998" s="192"/>
    </row>
    <row r="999" spans="1:8" s="115" customFormat="1" ht="15">
      <c r="A999" s="112"/>
      <c r="B999" s="103"/>
      <c r="C999" s="111"/>
      <c r="D999" s="244"/>
      <c r="E999" s="244"/>
      <c r="F999" s="111"/>
      <c r="G999" s="114"/>
      <c r="H999" s="192"/>
    </row>
    <row r="1000" spans="1:8" s="115" customFormat="1" ht="15">
      <c r="A1000" s="112"/>
      <c r="B1000" s="103"/>
      <c r="C1000" s="111"/>
      <c r="D1000" s="244"/>
      <c r="E1000" s="244"/>
      <c r="F1000" s="111"/>
      <c r="G1000" s="114"/>
      <c r="H1000" s="192"/>
    </row>
    <row r="1001" spans="1:8" s="115" customFormat="1" ht="15">
      <c r="A1001" s="112"/>
      <c r="B1001" s="103"/>
      <c r="C1001" s="111"/>
      <c r="D1001" s="244"/>
      <c r="E1001" s="244"/>
      <c r="F1001" s="111"/>
      <c r="G1001" s="114"/>
      <c r="H1001" s="192"/>
    </row>
    <row r="1002" spans="1:8" s="115" customFormat="1" ht="15">
      <c r="A1002" s="112"/>
      <c r="B1002" s="103"/>
      <c r="C1002" s="111"/>
      <c r="D1002" s="244"/>
      <c r="E1002" s="244"/>
      <c r="F1002" s="111"/>
      <c r="G1002" s="114"/>
      <c r="H1002" s="192"/>
    </row>
    <row r="1003" spans="1:8" s="115" customFormat="1" ht="15">
      <c r="A1003" s="112"/>
      <c r="B1003" s="103"/>
      <c r="C1003" s="111"/>
      <c r="D1003" s="244"/>
      <c r="E1003" s="244"/>
      <c r="F1003" s="111"/>
      <c r="G1003" s="114"/>
      <c r="H1003" s="192"/>
    </row>
    <row r="1004" spans="1:8" s="115" customFormat="1" ht="15">
      <c r="A1004" s="112"/>
      <c r="B1004" s="103"/>
      <c r="C1004" s="111"/>
      <c r="D1004" s="244"/>
      <c r="E1004" s="244"/>
      <c r="F1004" s="111"/>
      <c r="G1004" s="114"/>
      <c r="H1004" s="192"/>
    </row>
    <row r="1005" spans="1:8" s="115" customFormat="1" ht="15">
      <c r="A1005" s="112"/>
      <c r="B1005" s="103"/>
      <c r="C1005" s="111"/>
      <c r="D1005" s="244"/>
      <c r="E1005" s="244"/>
      <c r="F1005" s="111"/>
      <c r="G1005" s="114"/>
      <c r="H1005" s="192"/>
    </row>
    <row r="1006" spans="1:8" s="115" customFormat="1" ht="15">
      <c r="A1006" s="112"/>
      <c r="B1006" s="103"/>
      <c r="C1006" s="111"/>
      <c r="D1006" s="244"/>
      <c r="E1006" s="244"/>
      <c r="F1006" s="111"/>
      <c r="G1006" s="114"/>
      <c r="H1006" s="192"/>
    </row>
    <row r="1007" spans="1:8" s="115" customFormat="1" ht="15">
      <c r="A1007" s="112"/>
      <c r="B1007" s="103"/>
      <c r="C1007" s="111"/>
      <c r="D1007" s="244"/>
      <c r="E1007" s="244"/>
      <c r="F1007" s="111"/>
      <c r="G1007" s="114"/>
      <c r="H1007" s="192"/>
    </row>
    <row r="1008" spans="1:8" s="115" customFormat="1" ht="15">
      <c r="A1008" s="112"/>
      <c r="B1008" s="103"/>
      <c r="C1008" s="111"/>
      <c r="D1008" s="244"/>
      <c r="E1008" s="244"/>
      <c r="F1008" s="111"/>
      <c r="G1008" s="114"/>
      <c r="H1008" s="192"/>
    </row>
    <row r="1009" spans="1:8" s="115" customFormat="1" ht="15">
      <c r="A1009" s="112"/>
      <c r="B1009" s="103"/>
      <c r="C1009" s="111"/>
      <c r="D1009" s="244"/>
      <c r="E1009" s="244"/>
      <c r="F1009" s="111"/>
      <c r="G1009" s="114"/>
      <c r="H1009" s="192"/>
    </row>
    <row r="1010" spans="1:8" s="115" customFormat="1" ht="15">
      <c r="A1010" s="112"/>
      <c r="B1010" s="103"/>
      <c r="C1010" s="111"/>
      <c r="D1010" s="244"/>
      <c r="E1010" s="244"/>
      <c r="F1010" s="111"/>
      <c r="G1010" s="114"/>
      <c r="H1010" s="192"/>
    </row>
    <row r="1011" spans="1:8" s="115" customFormat="1" ht="15">
      <c r="A1011" s="112"/>
      <c r="B1011" s="103"/>
      <c r="C1011" s="111"/>
      <c r="D1011" s="244"/>
      <c r="E1011" s="244"/>
      <c r="F1011" s="111"/>
      <c r="G1011" s="114"/>
      <c r="H1011" s="192"/>
    </row>
    <row r="1012" spans="1:8" s="115" customFormat="1" ht="15">
      <c r="A1012" s="112"/>
      <c r="B1012" s="103"/>
      <c r="C1012" s="111"/>
      <c r="D1012" s="244"/>
      <c r="E1012" s="244"/>
      <c r="F1012" s="111"/>
      <c r="G1012" s="114"/>
      <c r="H1012" s="192"/>
    </row>
    <row r="1013" spans="1:8" s="115" customFormat="1" ht="15">
      <c r="A1013" s="112"/>
      <c r="B1013" s="103"/>
      <c r="C1013" s="111"/>
      <c r="D1013" s="244"/>
      <c r="E1013" s="244"/>
      <c r="F1013" s="111"/>
      <c r="G1013" s="114"/>
      <c r="H1013" s="192"/>
    </row>
    <row r="1014" spans="1:8" s="115" customFormat="1" ht="15">
      <c r="A1014" s="112"/>
      <c r="B1014" s="103"/>
      <c r="C1014" s="111"/>
      <c r="D1014" s="244"/>
      <c r="E1014" s="244"/>
      <c r="F1014" s="111"/>
      <c r="G1014" s="114"/>
      <c r="H1014" s="192"/>
    </row>
    <row r="1015" spans="1:8" s="115" customFormat="1" ht="15">
      <c r="A1015" s="112"/>
      <c r="B1015" s="103"/>
      <c r="C1015" s="111"/>
      <c r="D1015" s="244"/>
      <c r="E1015" s="244"/>
      <c r="F1015" s="111"/>
      <c r="G1015" s="114"/>
      <c r="H1015" s="192"/>
    </row>
    <row r="1016" spans="1:8" s="115" customFormat="1" ht="15">
      <c r="A1016" s="112"/>
      <c r="B1016" s="103"/>
      <c r="C1016" s="111"/>
      <c r="D1016" s="244"/>
      <c r="E1016" s="244"/>
      <c r="F1016" s="111"/>
      <c r="G1016" s="114"/>
      <c r="H1016" s="192"/>
    </row>
    <row r="1017" spans="1:8" s="115" customFormat="1" ht="15">
      <c r="A1017" s="112"/>
      <c r="B1017" s="103"/>
      <c r="C1017" s="111"/>
      <c r="D1017" s="244"/>
      <c r="E1017" s="244"/>
      <c r="F1017" s="111"/>
      <c r="G1017" s="114"/>
      <c r="H1017" s="192"/>
    </row>
    <row r="1018" spans="1:8" s="115" customFormat="1" ht="15">
      <c r="A1018" s="112"/>
      <c r="B1018" s="103"/>
      <c r="C1018" s="111"/>
      <c r="D1018" s="244"/>
      <c r="E1018" s="244"/>
      <c r="F1018" s="111"/>
      <c r="G1018" s="114"/>
      <c r="H1018" s="192"/>
    </row>
    <row r="1019" spans="1:8" s="115" customFormat="1" ht="15">
      <c r="A1019" s="112"/>
      <c r="B1019" s="103"/>
      <c r="C1019" s="111"/>
      <c r="D1019" s="244"/>
      <c r="E1019" s="244"/>
      <c r="F1019" s="111"/>
      <c r="G1019" s="114"/>
      <c r="H1019" s="192"/>
    </row>
    <row r="1020" spans="1:8" s="115" customFormat="1" ht="15">
      <c r="A1020" s="112"/>
      <c r="B1020" s="103"/>
      <c r="C1020" s="111"/>
      <c r="D1020" s="244"/>
      <c r="E1020" s="244"/>
      <c r="F1020" s="111"/>
      <c r="G1020" s="114"/>
      <c r="H1020" s="192"/>
    </row>
    <row r="1021" spans="1:8" s="115" customFormat="1" ht="15">
      <c r="A1021" s="112"/>
      <c r="B1021" s="103"/>
      <c r="C1021" s="111"/>
      <c r="D1021" s="244"/>
      <c r="E1021" s="244"/>
      <c r="F1021" s="111"/>
      <c r="G1021" s="114"/>
      <c r="H1021" s="192"/>
    </row>
    <row r="1022" spans="1:8" s="115" customFormat="1" ht="15">
      <c r="A1022" s="112"/>
      <c r="B1022" s="103"/>
      <c r="C1022" s="111"/>
      <c r="D1022" s="244"/>
      <c r="E1022" s="244"/>
      <c r="F1022" s="111"/>
      <c r="G1022" s="114"/>
      <c r="H1022" s="192"/>
    </row>
    <row r="1023" spans="1:8" s="115" customFormat="1" ht="15">
      <c r="A1023" s="112"/>
      <c r="B1023" s="103"/>
      <c r="C1023" s="111"/>
      <c r="D1023" s="244"/>
      <c r="E1023" s="244"/>
      <c r="F1023" s="111"/>
      <c r="G1023" s="114"/>
      <c r="H1023" s="192"/>
    </row>
    <row r="1024" spans="1:8" s="115" customFormat="1" ht="15">
      <c r="A1024" s="112"/>
      <c r="B1024" s="103"/>
      <c r="C1024" s="111"/>
      <c r="D1024" s="244"/>
      <c r="E1024" s="244"/>
      <c r="F1024" s="111"/>
      <c r="G1024" s="114"/>
      <c r="H1024" s="192"/>
    </row>
    <row r="1025" spans="1:8" s="115" customFormat="1" ht="15">
      <c r="A1025" s="112"/>
      <c r="B1025" s="103"/>
      <c r="C1025" s="111"/>
      <c r="D1025" s="244"/>
      <c r="E1025" s="244"/>
      <c r="F1025" s="111"/>
      <c r="G1025" s="114"/>
      <c r="H1025" s="192"/>
    </row>
    <row r="1026" spans="1:8" s="115" customFormat="1" ht="15">
      <c r="A1026" s="112"/>
      <c r="B1026" s="103"/>
      <c r="C1026" s="111"/>
      <c r="D1026" s="244"/>
      <c r="E1026" s="244"/>
      <c r="F1026" s="111"/>
      <c r="G1026" s="114"/>
      <c r="H1026" s="192"/>
    </row>
    <row r="1027" spans="1:8" s="115" customFormat="1" ht="15">
      <c r="A1027" s="112"/>
      <c r="B1027" s="103"/>
      <c r="C1027" s="111"/>
      <c r="D1027" s="244"/>
      <c r="E1027" s="244"/>
      <c r="F1027" s="111"/>
      <c r="G1027" s="114"/>
      <c r="H1027" s="192"/>
    </row>
    <row r="1028" spans="1:8" s="115" customFormat="1" ht="15">
      <c r="A1028" s="112"/>
      <c r="B1028" s="103"/>
      <c r="C1028" s="111"/>
      <c r="D1028" s="244"/>
      <c r="E1028" s="244"/>
      <c r="F1028" s="111"/>
      <c r="G1028" s="114"/>
      <c r="H1028" s="192"/>
    </row>
    <row r="1029" spans="1:8" s="115" customFormat="1" ht="15">
      <c r="A1029" s="112"/>
      <c r="B1029" s="103"/>
      <c r="C1029" s="111"/>
      <c r="D1029" s="244"/>
      <c r="E1029" s="244"/>
      <c r="F1029" s="111"/>
      <c r="G1029" s="114"/>
      <c r="H1029" s="192"/>
    </row>
    <row r="1030" spans="1:8" s="115" customFormat="1" ht="15">
      <c r="A1030" s="112"/>
      <c r="B1030" s="103"/>
      <c r="C1030" s="111"/>
      <c r="D1030" s="244"/>
      <c r="E1030" s="244"/>
      <c r="F1030" s="111"/>
      <c r="G1030" s="114"/>
      <c r="H1030" s="192"/>
    </row>
    <row r="1031" spans="1:8" s="115" customFormat="1" ht="15">
      <c r="A1031" s="112"/>
      <c r="B1031" s="103"/>
      <c r="C1031" s="111"/>
      <c r="D1031" s="244"/>
      <c r="E1031" s="244"/>
      <c r="F1031" s="111"/>
      <c r="G1031" s="114"/>
      <c r="H1031" s="192"/>
    </row>
    <row r="1032" spans="1:8" s="115" customFormat="1" ht="15">
      <c r="A1032" s="112"/>
      <c r="B1032" s="103"/>
      <c r="C1032" s="111"/>
      <c r="D1032" s="244"/>
      <c r="E1032" s="244"/>
      <c r="F1032" s="111"/>
      <c r="G1032" s="114"/>
      <c r="H1032" s="192"/>
    </row>
    <row r="1033" spans="1:8" s="115" customFormat="1" ht="15">
      <c r="A1033" s="112"/>
      <c r="B1033" s="103"/>
      <c r="C1033" s="111"/>
      <c r="D1033" s="244"/>
      <c r="E1033" s="244"/>
      <c r="F1033" s="111"/>
      <c r="G1033" s="114"/>
      <c r="H1033" s="192"/>
    </row>
    <row r="1034" spans="1:8" s="115" customFormat="1" ht="15">
      <c r="A1034" s="112"/>
      <c r="B1034" s="103"/>
      <c r="C1034" s="111"/>
      <c r="D1034" s="244"/>
      <c r="E1034" s="244"/>
      <c r="F1034" s="111"/>
      <c r="G1034" s="114"/>
      <c r="H1034" s="192"/>
    </row>
    <row r="1035" spans="1:8" s="115" customFormat="1" ht="15">
      <c r="A1035" s="112"/>
      <c r="B1035" s="103"/>
      <c r="C1035" s="111"/>
      <c r="D1035" s="244"/>
      <c r="E1035" s="244"/>
      <c r="F1035" s="111"/>
      <c r="G1035" s="114"/>
      <c r="H1035" s="192"/>
    </row>
    <row r="1036" spans="1:8" s="115" customFormat="1" ht="15">
      <c r="A1036" s="112"/>
      <c r="B1036" s="103"/>
      <c r="C1036" s="111"/>
      <c r="D1036" s="244"/>
      <c r="E1036" s="244"/>
      <c r="F1036" s="111"/>
      <c r="G1036" s="114"/>
      <c r="H1036" s="192"/>
    </row>
    <row r="1037" spans="1:8" s="115" customFormat="1" ht="15">
      <c r="A1037" s="112"/>
      <c r="B1037" s="103"/>
      <c r="C1037" s="111"/>
      <c r="D1037" s="244"/>
      <c r="E1037" s="244"/>
      <c r="F1037" s="111"/>
      <c r="G1037" s="114"/>
      <c r="H1037" s="192"/>
    </row>
    <row r="1038" spans="1:8" s="115" customFormat="1" ht="15">
      <c r="A1038" s="112"/>
      <c r="B1038" s="103"/>
      <c r="C1038" s="111"/>
      <c r="D1038" s="244"/>
      <c r="E1038" s="244"/>
      <c r="F1038" s="111"/>
      <c r="G1038" s="114"/>
      <c r="H1038" s="192"/>
    </row>
    <row r="1039" spans="1:8" s="115" customFormat="1" ht="15">
      <c r="A1039" s="112"/>
      <c r="B1039" s="103"/>
      <c r="C1039" s="111"/>
      <c r="D1039" s="244"/>
      <c r="E1039" s="244"/>
      <c r="F1039" s="111"/>
      <c r="G1039" s="114"/>
      <c r="H1039" s="192"/>
    </row>
    <row r="1040" spans="1:8" s="115" customFormat="1" ht="15">
      <c r="A1040" s="112"/>
      <c r="B1040" s="103"/>
      <c r="C1040" s="111"/>
      <c r="D1040" s="244"/>
      <c r="E1040" s="244"/>
      <c r="F1040" s="111"/>
      <c r="G1040" s="114"/>
      <c r="H1040" s="192"/>
    </row>
    <row r="1041" spans="1:8" s="115" customFormat="1" ht="15">
      <c r="A1041" s="112"/>
      <c r="B1041" s="103"/>
      <c r="C1041" s="111"/>
      <c r="D1041" s="244"/>
      <c r="E1041" s="244"/>
      <c r="F1041" s="111"/>
      <c r="G1041" s="114"/>
      <c r="H1041" s="192"/>
    </row>
    <row r="1042" spans="1:8" s="115" customFormat="1" ht="15">
      <c r="A1042" s="112"/>
      <c r="B1042" s="103"/>
      <c r="C1042" s="111"/>
      <c r="D1042" s="244"/>
      <c r="E1042" s="244"/>
      <c r="F1042" s="111"/>
      <c r="G1042" s="114"/>
      <c r="H1042" s="192"/>
    </row>
    <row r="1043" spans="1:8" s="115" customFormat="1" ht="15">
      <c r="A1043" s="112"/>
      <c r="B1043" s="103"/>
      <c r="C1043" s="111"/>
      <c r="D1043" s="244"/>
      <c r="E1043" s="244"/>
      <c r="F1043" s="111"/>
      <c r="G1043" s="114"/>
      <c r="H1043" s="192"/>
    </row>
    <row r="1044" spans="1:8" s="115" customFormat="1" ht="15">
      <c r="A1044" s="112"/>
      <c r="B1044" s="103"/>
      <c r="C1044" s="111"/>
      <c r="D1044" s="244"/>
      <c r="E1044" s="244"/>
      <c r="F1044" s="111"/>
      <c r="G1044" s="114"/>
      <c r="H1044" s="192"/>
    </row>
    <row r="1045" spans="1:8" s="115" customFormat="1" ht="15">
      <c r="A1045" s="112"/>
      <c r="B1045" s="103"/>
      <c r="C1045" s="111"/>
      <c r="D1045" s="244"/>
      <c r="E1045" s="244"/>
      <c r="F1045" s="111"/>
      <c r="G1045" s="114"/>
      <c r="H1045" s="192"/>
    </row>
    <row r="1046" spans="1:8" s="115" customFormat="1" ht="15">
      <c r="A1046" s="112"/>
      <c r="B1046" s="103"/>
      <c r="C1046" s="111"/>
      <c r="D1046" s="244"/>
      <c r="E1046" s="244"/>
      <c r="F1046" s="111"/>
      <c r="G1046" s="114"/>
      <c r="H1046" s="192"/>
    </row>
    <row r="1047" spans="1:8" s="115" customFormat="1" ht="15">
      <c r="A1047" s="112"/>
      <c r="B1047" s="103"/>
      <c r="C1047" s="111"/>
      <c r="D1047" s="244"/>
      <c r="E1047" s="244"/>
      <c r="F1047" s="111"/>
      <c r="G1047" s="114"/>
      <c r="H1047" s="192"/>
    </row>
    <row r="1048" spans="1:8" s="115" customFormat="1" ht="15">
      <c r="A1048" s="112"/>
      <c r="B1048" s="103"/>
      <c r="C1048" s="111"/>
      <c r="D1048" s="244"/>
      <c r="E1048" s="244"/>
      <c r="F1048" s="111"/>
      <c r="G1048" s="114"/>
      <c r="H1048" s="192"/>
    </row>
    <row r="1049" spans="1:8" s="115" customFormat="1" ht="15">
      <c r="A1049" s="112"/>
      <c r="B1049" s="103"/>
      <c r="C1049" s="111"/>
      <c r="D1049" s="244"/>
      <c r="E1049" s="244"/>
      <c r="F1049" s="111"/>
      <c r="G1049" s="114"/>
      <c r="H1049" s="192"/>
    </row>
    <row r="1050" spans="1:8" s="115" customFormat="1" ht="15">
      <c r="A1050" s="112"/>
      <c r="B1050" s="103"/>
      <c r="C1050" s="111"/>
      <c r="D1050" s="244"/>
      <c r="E1050" s="244"/>
      <c r="F1050" s="111"/>
      <c r="G1050" s="114"/>
      <c r="H1050" s="192"/>
    </row>
    <row r="1051" spans="1:8" s="115" customFormat="1" ht="15">
      <c r="A1051" s="112"/>
      <c r="B1051" s="103"/>
      <c r="C1051" s="111"/>
      <c r="D1051" s="244"/>
      <c r="E1051" s="244"/>
      <c r="F1051" s="111"/>
      <c r="G1051" s="114"/>
      <c r="H1051" s="192"/>
    </row>
    <row r="1052" spans="1:8" s="115" customFormat="1" ht="15">
      <c r="A1052" s="112"/>
      <c r="B1052" s="103"/>
      <c r="C1052" s="111"/>
      <c r="D1052" s="244"/>
      <c r="E1052" s="244"/>
      <c r="F1052" s="111"/>
      <c r="G1052" s="114"/>
      <c r="H1052" s="192"/>
    </row>
    <row r="1053" spans="1:8" s="115" customFormat="1" ht="15">
      <c r="A1053" s="112"/>
      <c r="B1053" s="103"/>
      <c r="C1053" s="111"/>
      <c r="D1053" s="244"/>
      <c r="E1053" s="244"/>
      <c r="F1053" s="111"/>
      <c r="G1053" s="114"/>
      <c r="H1053" s="192"/>
    </row>
    <row r="1054" spans="1:8" s="115" customFormat="1" ht="15">
      <c r="A1054" s="112"/>
      <c r="B1054" s="103"/>
      <c r="C1054" s="111"/>
      <c r="D1054" s="244"/>
      <c r="E1054" s="244"/>
      <c r="F1054" s="111"/>
      <c r="G1054" s="114"/>
      <c r="H1054" s="192"/>
    </row>
    <row r="1055" spans="1:8" s="115" customFormat="1" ht="15">
      <c r="A1055" s="112"/>
      <c r="B1055" s="103"/>
      <c r="C1055" s="111"/>
      <c r="D1055" s="244"/>
      <c r="E1055" s="244"/>
      <c r="F1055" s="111"/>
      <c r="G1055" s="114"/>
      <c r="H1055" s="192"/>
    </row>
    <row r="1056" spans="1:8" s="115" customFormat="1" ht="15">
      <c r="A1056" s="112"/>
      <c r="B1056" s="103"/>
      <c r="C1056" s="111"/>
      <c r="D1056" s="244"/>
      <c r="E1056" s="244"/>
      <c r="F1056" s="111"/>
      <c r="G1056" s="114"/>
      <c r="H1056" s="192"/>
    </row>
    <row r="1057" spans="1:8" s="115" customFormat="1" ht="15">
      <c r="A1057" s="112"/>
      <c r="B1057" s="103"/>
      <c r="C1057" s="111"/>
      <c r="D1057" s="244"/>
      <c r="E1057" s="244"/>
      <c r="F1057" s="111"/>
      <c r="G1057" s="114"/>
      <c r="H1057" s="192"/>
    </row>
    <row r="1058" spans="1:8" s="115" customFormat="1" ht="15">
      <c r="A1058" s="112"/>
      <c r="B1058" s="103"/>
      <c r="C1058" s="111"/>
      <c r="D1058" s="244"/>
      <c r="E1058" s="244"/>
      <c r="F1058" s="111"/>
      <c r="G1058" s="114"/>
      <c r="H1058" s="192"/>
    </row>
    <row r="1059" spans="1:8" s="115" customFormat="1" ht="15">
      <c r="A1059" s="112"/>
      <c r="B1059" s="103"/>
      <c r="C1059" s="111"/>
      <c r="D1059" s="244"/>
      <c r="E1059" s="244"/>
      <c r="F1059" s="111"/>
      <c r="G1059" s="114"/>
      <c r="H1059" s="192"/>
    </row>
    <row r="1060" spans="1:8" s="115" customFormat="1" ht="15">
      <c r="A1060" s="112"/>
      <c r="B1060" s="103"/>
      <c r="C1060" s="111"/>
      <c r="D1060" s="244"/>
      <c r="E1060" s="244"/>
      <c r="F1060" s="111"/>
      <c r="G1060" s="114"/>
      <c r="H1060" s="192"/>
    </row>
    <row r="1061" spans="1:8" s="115" customFormat="1" ht="15">
      <c r="A1061" s="112"/>
      <c r="B1061" s="103"/>
      <c r="C1061" s="111"/>
      <c r="D1061" s="244"/>
      <c r="E1061" s="244"/>
      <c r="F1061" s="111"/>
      <c r="G1061" s="114"/>
      <c r="H1061" s="192"/>
    </row>
    <row r="1062" spans="1:8" s="115" customFormat="1" ht="15">
      <c r="A1062" s="112"/>
      <c r="B1062" s="103"/>
      <c r="C1062" s="111"/>
      <c r="D1062" s="244"/>
      <c r="E1062" s="244"/>
      <c r="F1062" s="111"/>
      <c r="G1062" s="114"/>
      <c r="H1062" s="192"/>
    </row>
    <row r="1063" spans="1:8" s="115" customFormat="1" ht="15">
      <c r="A1063" s="112"/>
      <c r="B1063" s="103"/>
      <c r="C1063" s="111"/>
      <c r="D1063" s="244"/>
      <c r="E1063" s="244"/>
      <c r="F1063" s="111"/>
      <c r="G1063" s="114"/>
      <c r="H1063" s="192"/>
    </row>
    <row r="1064" spans="1:8" s="115" customFormat="1" ht="15">
      <c r="A1064" s="112"/>
      <c r="B1064" s="103"/>
      <c r="C1064" s="111"/>
      <c r="D1064" s="244"/>
      <c r="E1064" s="244"/>
      <c r="F1064" s="111"/>
      <c r="G1064" s="114"/>
      <c r="H1064" s="192"/>
    </row>
    <row r="1065" spans="1:8" s="115" customFormat="1" ht="15">
      <c r="A1065" s="112"/>
      <c r="B1065" s="103"/>
      <c r="C1065" s="111"/>
      <c r="D1065" s="244"/>
      <c r="E1065" s="244"/>
      <c r="F1065" s="111"/>
      <c r="G1065" s="114"/>
      <c r="H1065" s="192"/>
    </row>
    <row r="1066" spans="1:8" s="115" customFormat="1" ht="15">
      <c r="A1066" s="112"/>
      <c r="B1066" s="103"/>
      <c r="C1066" s="111"/>
      <c r="D1066" s="244"/>
      <c r="E1066" s="244"/>
      <c r="F1066" s="111"/>
      <c r="G1066" s="114"/>
      <c r="H1066" s="192"/>
    </row>
    <row r="1067" spans="1:8" s="115" customFormat="1" ht="15">
      <c r="A1067" s="112"/>
      <c r="B1067" s="103"/>
      <c r="C1067" s="111"/>
      <c r="D1067" s="244"/>
      <c r="E1067" s="244"/>
      <c r="F1067" s="111"/>
      <c r="G1067" s="114"/>
      <c r="H1067" s="192"/>
    </row>
    <row r="1068" spans="1:8" s="115" customFormat="1" ht="15">
      <c r="A1068" s="112"/>
      <c r="B1068" s="103"/>
      <c r="C1068" s="111"/>
      <c r="D1068" s="244"/>
      <c r="E1068" s="244"/>
      <c r="F1068" s="111"/>
      <c r="G1068" s="114"/>
      <c r="H1068" s="192"/>
    </row>
    <row r="1069" spans="1:8" s="115" customFormat="1" ht="15">
      <c r="A1069" s="112"/>
      <c r="B1069" s="103"/>
      <c r="C1069" s="111"/>
      <c r="D1069" s="244"/>
      <c r="E1069" s="244"/>
      <c r="F1069" s="111"/>
      <c r="G1069" s="114"/>
      <c r="H1069" s="192"/>
    </row>
    <row r="1070" spans="1:8" s="115" customFormat="1" ht="15">
      <c r="A1070" s="112"/>
      <c r="B1070" s="103"/>
      <c r="C1070" s="111"/>
      <c r="D1070" s="244"/>
      <c r="E1070" s="244"/>
      <c r="F1070" s="111"/>
      <c r="G1070" s="114"/>
      <c r="H1070" s="192"/>
    </row>
    <row r="1071" spans="1:8" s="115" customFormat="1" ht="15">
      <c r="A1071" s="112"/>
      <c r="B1071" s="103"/>
      <c r="C1071" s="111"/>
      <c r="D1071" s="244"/>
      <c r="E1071" s="244"/>
      <c r="F1071" s="111"/>
      <c r="G1071" s="114"/>
      <c r="H1071" s="192"/>
    </row>
    <row r="1072" spans="1:8" s="115" customFormat="1" ht="15">
      <c r="A1072" s="112"/>
      <c r="B1072" s="103"/>
      <c r="C1072" s="111"/>
      <c r="D1072" s="244"/>
      <c r="E1072" s="244"/>
      <c r="F1072" s="111"/>
      <c r="G1072" s="114"/>
      <c r="H1072" s="192"/>
    </row>
    <row r="1073" spans="1:8" s="115" customFormat="1" ht="15">
      <c r="A1073" s="112"/>
      <c r="B1073" s="103"/>
      <c r="C1073" s="111"/>
      <c r="D1073" s="244"/>
      <c r="E1073" s="244"/>
      <c r="F1073" s="111"/>
      <c r="G1073" s="114"/>
      <c r="H1073" s="192"/>
    </row>
    <row r="1074" spans="1:8" s="115" customFormat="1" ht="15">
      <c r="A1074" s="112"/>
      <c r="B1074" s="103"/>
      <c r="C1074" s="111"/>
      <c r="D1074" s="244"/>
      <c r="E1074" s="244"/>
      <c r="F1074" s="111"/>
      <c r="G1074" s="114"/>
      <c r="H1074" s="192"/>
    </row>
    <row r="1075" spans="1:8" s="115" customFormat="1" ht="15">
      <c r="A1075" s="112"/>
      <c r="B1075" s="103"/>
      <c r="C1075" s="111"/>
      <c r="D1075" s="244"/>
      <c r="E1075" s="244"/>
      <c r="F1075" s="111"/>
      <c r="G1075" s="114"/>
      <c r="H1075" s="192"/>
    </row>
    <row r="1076" spans="1:8" s="115" customFormat="1" ht="15">
      <c r="A1076" s="112"/>
      <c r="B1076" s="103"/>
      <c r="C1076" s="111"/>
      <c r="D1076" s="244"/>
      <c r="E1076" s="244"/>
      <c r="F1076" s="111"/>
      <c r="G1076" s="114"/>
      <c r="H1076" s="192"/>
    </row>
    <row r="1077" spans="1:8" s="115" customFormat="1" ht="15">
      <c r="A1077" s="112"/>
      <c r="B1077" s="103"/>
      <c r="C1077" s="111"/>
      <c r="D1077" s="244"/>
      <c r="E1077" s="244"/>
      <c r="F1077" s="111"/>
      <c r="G1077" s="114"/>
      <c r="H1077" s="192"/>
    </row>
    <row r="1078" spans="1:8" s="115" customFormat="1" ht="15">
      <c r="A1078" s="112"/>
      <c r="B1078" s="103"/>
      <c r="C1078" s="111"/>
      <c r="D1078" s="244"/>
      <c r="E1078" s="244"/>
      <c r="F1078" s="111"/>
      <c r="G1078" s="114"/>
      <c r="H1078" s="192"/>
    </row>
    <row r="1079" spans="1:8" s="115" customFormat="1" ht="15">
      <c r="A1079" s="112"/>
      <c r="B1079" s="103"/>
      <c r="C1079" s="111"/>
      <c r="D1079" s="244"/>
      <c r="E1079" s="244"/>
      <c r="F1079" s="111"/>
      <c r="G1079" s="114"/>
      <c r="H1079" s="192"/>
    </row>
    <row r="1080" spans="1:8" s="115" customFormat="1" ht="15">
      <c r="A1080" s="112"/>
      <c r="B1080" s="103"/>
      <c r="C1080" s="111"/>
      <c r="D1080" s="244"/>
      <c r="E1080" s="244"/>
      <c r="F1080" s="111"/>
      <c r="G1080" s="114"/>
      <c r="H1080" s="192"/>
    </row>
    <row r="1081" spans="1:8" s="115" customFormat="1" ht="15">
      <c r="A1081" s="112"/>
      <c r="B1081" s="103"/>
      <c r="C1081" s="111"/>
      <c r="D1081" s="244"/>
      <c r="E1081" s="244"/>
      <c r="F1081" s="111"/>
      <c r="G1081" s="114"/>
      <c r="H1081" s="192"/>
    </row>
    <row r="1082" spans="1:8" s="115" customFormat="1" ht="15">
      <c r="A1082" s="112"/>
      <c r="B1082" s="103"/>
      <c r="C1082" s="111"/>
      <c r="D1082" s="244"/>
      <c r="E1082" s="244"/>
      <c r="F1082" s="111"/>
      <c r="G1082" s="114"/>
      <c r="H1082" s="192"/>
    </row>
    <row r="1083" spans="1:8" s="115" customFormat="1" ht="15">
      <c r="A1083" s="112"/>
      <c r="B1083" s="103"/>
      <c r="C1083" s="111"/>
      <c r="D1083" s="244"/>
      <c r="E1083" s="244"/>
      <c r="F1083" s="111"/>
      <c r="G1083" s="114"/>
      <c r="H1083" s="192"/>
    </row>
    <row r="1084" spans="1:8" s="115" customFormat="1" ht="15">
      <c r="A1084" s="112"/>
      <c r="B1084" s="103"/>
      <c r="C1084" s="111"/>
      <c r="D1084" s="244"/>
      <c r="E1084" s="244"/>
      <c r="F1084" s="111"/>
      <c r="G1084" s="114"/>
      <c r="H1084" s="192"/>
    </row>
    <row r="1085" spans="1:8" s="115" customFormat="1" ht="15">
      <c r="A1085" s="112"/>
      <c r="B1085" s="103"/>
      <c r="C1085" s="111"/>
      <c r="D1085" s="244"/>
      <c r="E1085" s="244"/>
      <c r="F1085" s="111"/>
      <c r="G1085" s="114"/>
      <c r="H1085" s="192"/>
    </row>
    <row r="1086" spans="1:8" s="115" customFormat="1" ht="15">
      <c r="A1086" s="112"/>
      <c r="B1086" s="103"/>
      <c r="C1086" s="111"/>
      <c r="D1086" s="244"/>
      <c r="E1086" s="244"/>
      <c r="F1086" s="111"/>
      <c r="G1086" s="114"/>
      <c r="H1086" s="192"/>
    </row>
    <row r="1087" spans="1:8" s="115" customFormat="1" ht="15">
      <c r="A1087" s="112"/>
      <c r="B1087" s="103"/>
      <c r="C1087" s="111"/>
      <c r="D1087" s="244"/>
      <c r="E1087" s="244"/>
      <c r="F1087" s="111"/>
      <c r="G1087" s="114"/>
      <c r="H1087" s="192"/>
    </row>
    <row r="1088" spans="1:8" s="115" customFormat="1" ht="15">
      <c r="A1088" s="112"/>
      <c r="B1088" s="103"/>
      <c r="C1088" s="111"/>
      <c r="D1088" s="244"/>
      <c r="E1088" s="244"/>
      <c r="F1088" s="111"/>
      <c r="G1088" s="114"/>
      <c r="H1088" s="192"/>
    </row>
    <row r="1089" spans="1:8" s="115" customFormat="1" ht="15">
      <c r="A1089" s="112"/>
      <c r="B1089" s="103"/>
      <c r="C1089" s="111"/>
      <c r="D1089" s="244"/>
      <c r="E1089" s="244"/>
      <c r="F1089" s="111"/>
      <c r="G1089" s="114"/>
      <c r="H1089" s="192"/>
    </row>
    <row r="1090" spans="1:8" s="115" customFormat="1" ht="15">
      <c r="A1090" s="112"/>
      <c r="B1090" s="103"/>
      <c r="C1090" s="111"/>
      <c r="D1090" s="244"/>
      <c r="E1090" s="244"/>
      <c r="F1090" s="111"/>
      <c r="G1090" s="114"/>
      <c r="H1090" s="192"/>
    </row>
    <row r="1091" spans="1:8" s="115" customFormat="1" ht="15">
      <c r="A1091" s="112"/>
      <c r="B1091" s="103"/>
      <c r="C1091" s="111"/>
      <c r="D1091" s="244"/>
      <c r="E1091" s="244"/>
      <c r="F1091" s="111"/>
      <c r="G1091" s="114"/>
      <c r="H1091" s="192"/>
    </row>
    <row r="1092" spans="1:8" s="115" customFormat="1" ht="15">
      <c r="A1092" s="112"/>
      <c r="B1092" s="103"/>
      <c r="C1092" s="111"/>
      <c r="D1092" s="244"/>
      <c r="E1092" s="244"/>
      <c r="F1092" s="111"/>
      <c r="G1092" s="114"/>
      <c r="H1092" s="192"/>
    </row>
    <row r="1093" spans="1:8" s="115" customFormat="1" ht="15">
      <c r="A1093" s="112"/>
      <c r="B1093" s="103"/>
      <c r="C1093" s="111"/>
      <c r="D1093" s="244"/>
      <c r="E1093" s="244"/>
      <c r="F1093" s="111"/>
      <c r="G1093" s="114"/>
      <c r="H1093" s="192"/>
    </row>
    <row r="1094" spans="1:8" s="115" customFormat="1" ht="15">
      <c r="A1094" s="112"/>
      <c r="B1094" s="103"/>
      <c r="C1094" s="111"/>
      <c r="D1094" s="244"/>
      <c r="E1094" s="244"/>
      <c r="F1094" s="111"/>
      <c r="G1094" s="114"/>
      <c r="H1094" s="192"/>
    </row>
    <row r="1095" spans="1:8" s="115" customFormat="1" ht="15">
      <c r="A1095" s="112"/>
      <c r="B1095" s="103"/>
      <c r="C1095" s="111"/>
      <c r="D1095" s="244"/>
      <c r="E1095" s="244"/>
      <c r="F1095" s="111"/>
      <c r="G1095" s="114"/>
      <c r="H1095" s="192"/>
    </row>
    <row r="1096" spans="1:8" s="115" customFormat="1" ht="15">
      <c r="A1096" s="112"/>
      <c r="B1096" s="103"/>
      <c r="C1096" s="111"/>
      <c r="D1096" s="244"/>
      <c r="E1096" s="244"/>
      <c r="F1096" s="111"/>
      <c r="G1096" s="114"/>
      <c r="H1096" s="192"/>
    </row>
    <row r="1097" spans="1:8" s="115" customFormat="1" ht="15">
      <c r="A1097" s="112"/>
      <c r="B1097" s="103"/>
      <c r="C1097" s="111"/>
      <c r="D1097" s="244"/>
      <c r="E1097" s="244"/>
      <c r="F1097" s="111"/>
      <c r="G1097" s="114"/>
      <c r="H1097" s="192"/>
    </row>
    <row r="1098" spans="1:8" s="115" customFormat="1" ht="15">
      <c r="A1098" s="112"/>
      <c r="B1098" s="103"/>
      <c r="C1098" s="111"/>
      <c r="D1098" s="244"/>
      <c r="E1098" s="244"/>
      <c r="F1098" s="111"/>
      <c r="G1098" s="114"/>
      <c r="H1098" s="192"/>
    </row>
    <row r="1099" spans="1:8" s="115" customFormat="1" ht="15">
      <c r="A1099" s="112"/>
      <c r="B1099" s="103"/>
      <c r="C1099" s="111"/>
      <c r="D1099" s="244"/>
      <c r="E1099" s="244"/>
      <c r="F1099" s="111"/>
      <c r="G1099" s="114"/>
      <c r="H1099" s="192"/>
    </row>
    <row r="1100" spans="1:8" s="115" customFormat="1" ht="15">
      <c r="A1100" s="112"/>
      <c r="B1100" s="103"/>
      <c r="C1100" s="111"/>
      <c r="D1100" s="244"/>
      <c r="E1100" s="244"/>
      <c r="F1100" s="111"/>
      <c r="G1100" s="114"/>
      <c r="H1100" s="192"/>
    </row>
    <row r="1101" spans="1:8" s="115" customFormat="1" ht="15">
      <c r="A1101" s="112"/>
      <c r="B1101" s="103"/>
      <c r="C1101" s="111"/>
      <c r="D1101" s="244"/>
      <c r="E1101" s="244"/>
      <c r="F1101" s="111"/>
      <c r="G1101" s="114"/>
      <c r="H1101" s="192"/>
    </row>
    <row r="1102" spans="1:8" s="115" customFormat="1" ht="15">
      <c r="A1102" s="112"/>
      <c r="B1102" s="103"/>
      <c r="C1102" s="111"/>
      <c r="D1102" s="244"/>
      <c r="E1102" s="244"/>
      <c r="F1102" s="111"/>
      <c r="G1102" s="114"/>
      <c r="H1102" s="192"/>
    </row>
    <row r="1103" spans="1:8" s="115" customFormat="1" ht="15">
      <c r="A1103" s="112"/>
      <c r="B1103" s="103"/>
      <c r="C1103" s="111"/>
      <c r="D1103" s="244"/>
      <c r="E1103" s="244"/>
      <c r="F1103" s="111"/>
      <c r="G1103" s="114"/>
      <c r="H1103" s="192"/>
    </row>
    <row r="1104" spans="1:8" s="115" customFormat="1" ht="15">
      <c r="A1104" s="112"/>
      <c r="B1104" s="103"/>
      <c r="C1104" s="111"/>
      <c r="D1104" s="244"/>
      <c r="E1104" s="244"/>
      <c r="F1104" s="111"/>
      <c r="G1104" s="114"/>
      <c r="H1104" s="192"/>
    </row>
    <row r="1105" spans="1:8" s="115" customFormat="1" ht="15">
      <c r="A1105" s="112"/>
      <c r="B1105" s="103"/>
      <c r="C1105" s="111"/>
      <c r="D1105" s="244"/>
      <c r="E1105" s="244"/>
      <c r="F1105" s="111"/>
      <c r="G1105" s="114"/>
      <c r="H1105" s="192"/>
    </row>
    <row r="1106" spans="1:8" s="115" customFormat="1" ht="15">
      <c r="A1106" s="112"/>
      <c r="B1106" s="103"/>
      <c r="C1106" s="111"/>
      <c r="D1106" s="244"/>
      <c r="E1106" s="244"/>
      <c r="F1106" s="111"/>
      <c r="G1106" s="114"/>
      <c r="H1106" s="192"/>
    </row>
    <row r="1107" spans="1:8" s="115" customFormat="1" ht="15">
      <c r="A1107" s="112"/>
      <c r="B1107" s="103"/>
      <c r="C1107" s="111"/>
      <c r="D1107" s="244"/>
      <c r="E1107" s="244"/>
      <c r="F1107" s="111"/>
      <c r="G1107" s="114"/>
      <c r="H1107" s="192"/>
    </row>
    <row r="1108" spans="1:8" s="115" customFormat="1" ht="15">
      <c r="A1108" s="112"/>
      <c r="B1108" s="103"/>
      <c r="C1108" s="111"/>
      <c r="D1108" s="244"/>
      <c r="E1108" s="244"/>
      <c r="F1108" s="111"/>
      <c r="G1108" s="114"/>
      <c r="H1108" s="192"/>
    </row>
    <row r="1109" spans="1:8" s="115" customFormat="1" ht="15">
      <c r="A1109" s="112"/>
      <c r="B1109" s="103"/>
      <c r="C1109" s="111"/>
      <c r="D1109" s="244"/>
      <c r="E1109" s="244"/>
      <c r="F1109" s="111"/>
      <c r="G1109" s="114"/>
      <c r="H1109" s="192"/>
    </row>
    <row r="1110" spans="1:8" s="115" customFormat="1" ht="15">
      <c r="A1110" s="112"/>
      <c r="B1110" s="103"/>
      <c r="C1110" s="111"/>
      <c r="D1110" s="244"/>
      <c r="E1110" s="244"/>
      <c r="F1110" s="111"/>
      <c r="G1110" s="114"/>
      <c r="H1110" s="192"/>
    </row>
    <row r="1111" spans="1:8" s="115" customFormat="1" ht="15">
      <c r="A1111" s="112"/>
      <c r="B1111" s="103"/>
      <c r="C1111" s="111"/>
      <c r="D1111" s="244"/>
      <c r="E1111" s="244"/>
      <c r="F1111" s="111"/>
      <c r="G1111" s="114"/>
      <c r="H1111" s="192"/>
    </row>
    <row r="1112" spans="1:8" s="115" customFormat="1" ht="15">
      <c r="A1112" s="112"/>
      <c r="B1112" s="103"/>
      <c r="C1112" s="111"/>
      <c r="D1112" s="244"/>
      <c r="E1112" s="244"/>
      <c r="F1112" s="111"/>
      <c r="G1112" s="114"/>
      <c r="H1112" s="192"/>
    </row>
    <row r="1113" spans="1:8" s="115" customFormat="1" ht="15">
      <c r="A1113" s="112"/>
      <c r="B1113" s="103"/>
      <c r="C1113" s="111"/>
      <c r="D1113" s="244"/>
      <c r="E1113" s="244"/>
      <c r="F1113" s="111"/>
      <c r="G1113" s="114"/>
      <c r="H1113" s="192"/>
    </row>
    <row r="1114" spans="1:8" s="115" customFormat="1" ht="15">
      <c r="A1114" s="112"/>
      <c r="B1114" s="103"/>
      <c r="C1114" s="111"/>
      <c r="D1114" s="244"/>
      <c r="E1114" s="244"/>
      <c r="F1114" s="111"/>
      <c r="G1114" s="114"/>
      <c r="H1114" s="192"/>
    </row>
    <row r="1115" spans="1:8" s="115" customFormat="1" ht="15">
      <c r="A1115" s="112"/>
      <c r="B1115" s="103"/>
      <c r="C1115" s="111"/>
      <c r="D1115" s="244"/>
      <c r="E1115" s="244"/>
      <c r="F1115" s="111"/>
      <c r="G1115" s="114"/>
      <c r="H1115" s="192"/>
    </row>
    <row r="1116" spans="1:8" s="115" customFormat="1" ht="15">
      <c r="A1116" s="112"/>
      <c r="B1116" s="103"/>
      <c r="C1116" s="111"/>
      <c r="D1116" s="244"/>
      <c r="E1116" s="244"/>
      <c r="F1116" s="111"/>
      <c r="G1116" s="114"/>
      <c r="H1116" s="192"/>
    </row>
    <row r="1117" spans="1:8" s="115" customFormat="1" ht="15">
      <c r="A1117" s="112"/>
      <c r="B1117" s="103"/>
      <c r="C1117" s="111"/>
      <c r="D1117" s="244"/>
      <c r="E1117" s="244"/>
      <c r="F1117" s="111"/>
      <c r="G1117" s="114"/>
      <c r="H1117" s="192"/>
    </row>
    <row r="1118" spans="1:8" s="115" customFormat="1" ht="15">
      <c r="A1118" s="112"/>
      <c r="B1118" s="103"/>
      <c r="C1118" s="111"/>
      <c r="D1118" s="244"/>
      <c r="E1118" s="244"/>
      <c r="F1118" s="111"/>
      <c r="G1118" s="114"/>
      <c r="H1118" s="192"/>
    </row>
    <row r="1119" spans="1:8" s="115" customFormat="1" ht="15">
      <c r="A1119" s="112"/>
      <c r="B1119" s="103"/>
      <c r="C1119" s="111"/>
      <c r="D1119" s="244"/>
      <c r="E1119" s="244"/>
      <c r="F1119" s="111"/>
      <c r="G1119" s="114"/>
      <c r="H1119" s="192"/>
    </row>
    <row r="1120" spans="1:8" s="115" customFormat="1" ht="15">
      <c r="A1120" s="112"/>
      <c r="B1120" s="103"/>
      <c r="C1120" s="111"/>
      <c r="D1120" s="244"/>
      <c r="E1120" s="244"/>
      <c r="F1120" s="111"/>
      <c r="G1120" s="114"/>
      <c r="H1120" s="192"/>
    </row>
    <row r="1121" spans="1:8" s="115" customFormat="1" ht="15">
      <c r="A1121" s="112"/>
      <c r="B1121" s="103"/>
      <c r="C1121" s="111"/>
      <c r="D1121" s="244"/>
      <c r="E1121" s="244"/>
      <c r="F1121" s="111"/>
      <c r="G1121" s="114"/>
      <c r="H1121" s="192"/>
    </row>
    <row r="1122" spans="1:8" s="115" customFormat="1" ht="15">
      <c r="A1122" s="112"/>
      <c r="B1122" s="103"/>
      <c r="C1122" s="111"/>
      <c r="D1122" s="244"/>
      <c r="E1122" s="244"/>
      <c r="F1122" s="111"/>
      <c r="G1122" s="114"/>
      <c r="H1122" s="192"/>
    </row>
    <row r="1123" spans="1:8" s="115" customFormat="1" ht="15">
      <c r="A1123" s="112"/>
      <c r="B1123" s="103"/>
      <c r="C1123" s="111"/>
      <c r="D1123" s="244"/>
      <c r="E1123" s="244"/>
      <c r="F1123" s="111"/>
      <c r="G1123" s="114"/>
      <c r="H1123" s="192"/>
    </row>
    <row r="1124" spans="1:8" s="115" customFormat="1" ht="15">
      <c r="A1124" s="112"/>
      <c r="B1124" s="103"/>
      <c r="C1124" s="111"/>
      <c r="D1124" s="244"/>
      <c r="E1124" s="244"/>
      <c r="F1124" s="111"/>
      <c r="G1124" s="114"/>
      <c r="H1124" s="192"/>
    </row>
    <row r="1125" spans="1:8" s="115" customFormat="1" ht="15">
      <c r="A1125" s="112"/>
      <c r="B1125" s="103"/>
      <c r="C1125" s="111"/>
      <c r="D1125" s="244"/>
      <c r="E1125" s="244"/>
      <c r="F1125" s="111"/>
      <c r="G1125" s="114"/>
      <c r="H1125" s="192"/>
    </row>
    <row r="1126" spans="1:8" s="115" customFormat="1" ht="15">
      <c r="A1126" s="112"/>
      <c r="B1126" s="103"/>
      <c r="C1126" s="111"/>
      <c r="D1126" s="244"/>
      <c r="E1126" s="244"/>
      <c r="F1126" s="111"/>
      <c r="G1126" s="114"/>
      <c r="H1126" s="192"/>
    </row>
    <row r="1127" spans="1:8" s="115" customFormat="1" ht="15">
      <c r="A1127" s="112"/>
      <c r="B1127" s="103"/>
      <c r="C1127" s="111"/>
      <c r="D1127" s="244"/>
      <c r="E1127" s="244"/>
      <c r="F1127" s="111"/>
      <c r="G1127" s="114"/>
      <c r="H1127" s="192"/>
    </row>
    <row r="1128" spans="1:8" s="115" customFormat="1" ht="15">
      <c r="A1128" s="112"/>
      <c r="B1128" s="103"/>
      <c r="C1128" s="111"/>
      <c r="D1128" s="244"/>
      <c r="E1128" s="244"/>
      <c r="F1128" s="111"/>
      <c r="G1128" s="114"/>
      <c r="H1128" s="192"/>
    </row>
    <row r="1129" spans="1:8" s="115" customFormat="1" ht="15">
      <c r="A1129" s="112"/>
      <c r="B1129" s="103"/>
      <c r="C1129" s="111"/>
      <c r="D1129" s="244"/>
      <c r="E1129" s="244"/>
      <c r="F1129" s="111"/>
      <c r="G1129" s="114"/>
      <c r="H1129" s="192"/>
    </row>
    <row r="1130" spans="1:8" s="115" customFormat="1" ht="15">
      <c r="A1130" s="112"/>
      <c r="B1130" s="103"/>
      <c r="C1130" s="111"/>
      <c r="D1130" s="244"/>
      <c r="E1130" s="244"/>
      <c r="F1130" s="111"/>
      <c r="G1130" s="114"/>
      <c r="H1130" s="192"/>
    </row>
    <row r="1131" spans="1:8" s="115" customFormat="1" ht="15">
      <c r="A1131" s="112"/>
      <c r="B1131" s="103"/>
      <c r="C1131" s="111"/>
      <c r="D1131" s="244"/>
      <c r="E1131" s="244"/>
      <c r="F1131" s="111"/>
      <c r="G1131" s="114"/>
      <c r="H1131" s="192"/>
    </row>
    <row r="1132" spans="1:8" s="115" customFormat="1" ht="15">
      <c r="A1132" s="112"/>
      <c r="B1132" s="103"/>
      <c r="C1132" s="111"/>
      <c r="D1132" s="244"/>
      <c r="E1132" s="244"/>
      <c r="F1132" s="111"/>
      <c r="G1132" s="114"/>
      <c r="H1132" s="192"/>
    </row>
    <row r="1133" spans="1:8" s="115" customFormat="1" ht="15">
      <c r="A1133" s="112"/>
      <c r="B1133" s="103"/>
      <c r="C1133" s="111"/>
      <c r="D1133" s="244"/>
      <c r="E1133" s="244"/>
      <c r="F1133" s="111"/>
      <c r="G1133" s="114"/>
      <c r="H1133" s="192"/>
    </row>
    <row r="1134" spans="1:8" s="115" customFormat="1" ht="15">
      <c r="A1134" s="112"/>
      <c r="B1134" s="103"/>
      <c r="C1134" s="111"/>
      <c r="D1134" s="244"/>
      <c r="E1134" s="244"/>
      <c r="F1134" s="111"/>
      <c r="G1134" s="114"/>
      <c r="H1134" s="192"/>
    </row>
    <row r="1135" spans="1:8" s="115" customFormat="1" ht="15">
      <c r="A1135" s="112"/>
      <c r="B1135" s="103"/>
      <c r="C1135" s="111"/>
      <c r="D1135" s="244"/>
      <c r="E1135" s="244"/>
      <c r="F1135" s="111"/>
      <c r="G1135" s="114"/>
      <c r="H1135" s="192"/>
    </row>
    <row r="1136" spans="1:8" s="115" customFormat="1" ht="15">
      <c r="A1136" s="112"/>
      <c r="B1136" s="103"/>
      <c r="C1136" s="111"/>
      <c r="D1136" s="244"/>
      <c r="E1136" s="244"/>
      <c r="F1136" s="111"/>
      <c r="G1136" s="114"/>
      <c r="H1136" s="192"/>
    </row>
    <row r="1137" spans="1:8" s="115" customFormat="1" ht="15">
      <c r="A1137" s="112"/>
      <c r="B1137" s="103"/>
      <c r="C1137" s="111"/>
      <c r="D1137" s="244"/>
      <c r="E1137" s="244"/>
      <c r="F1137" s="111"/>
      <c r="G1137" s="114"/>
      <c r="H1137" s="192"/>
    </row>
    <row r="1138" spans="1:8" s="115" customFormat="1" ht="15">
      <c r="A1138" s="112"/>
      <c r="B1138" s="103"/>
      <c r="C1138" s="111"/>
      <c r="D1138" s="244"/>
      <c r="E1138" s="244"/>
      <c r="F1138" s="111"/>
      <c r="G1138" s="114"/>
      <c r="H1138" s="192"/>
    </row>
    <row r="1139" spans="1:8" s="115" customFormat="1" ht="15">
      <c r="A1139" s="112"/>
      <c r="B1139" s="103"/>
      <c r="C1139" s="111"/>
      <c r="D1139" s="244"/>
      <c r="E1139" s="244"/>
      <c r="F1139" s="111"/>
      <c r="G1139" s="114"/>
      <c r="H1139" s="192"/>
    </row>
    <row r="1140" spans="1:8" s="115" customFormat="1" ht="15">
      <c r="A1140" s="112"/>
      <c r="B1140" s="103"/>
      <c r="C1140" s="111"/>
      <c r="D1140" s="244"/>
      <c r="E1140" s="244"/>
      <c r="F1140" s="111"/>
      <c r="G1140" s="114"/>
      <c r="H1140" s="192"/>
    </row>
    <row r="1141" spans="1:8" s="115" customFormat="1" ht="15">
      <c r="A1141" s="112"/>
      <c r="B1141" s="103"/>
      <c r="C1141" s="111"/>
      <c r="D1141" s="244"/>
      <c r="E1141" s="244"/>
      <c r="F1141" s="111"/>
      <c r="G1141" s="114"/>
      <c r="H1141" s="192"/>
    </row>
    <row r="1142" spans="1:8" s="115" customFormat="1" ht="15">
      <c r="A1142" s="112"/>
      <c r="B1142" s="103"/>
      <c r="C1142" s="111"/>
      <c r="D1142" s="244"/>
      <c r="E1142" s="244"/>
      <c r="F1142" s="111"/>
      <c r="G1142" s="114"/>
      <c r="H1142" s="192"/>
    </row>
    <row r="1143" spans="1:8" s="115" customFormat="1" ht="15">
      <c r="A1143" s="112"/>
      <c r="B1143" s="103"/>
      <c r="C1143" s="111"/>
      <c r="D1143" s="244"/>
      <c r="E1143" s="244"/>
      <c r="F1143" s="111"/>
      <c r="G1143" s="114"/>
      <c r="H1143" s="192"/>
    </row>
    <row r="1144" spans="1:8" s="115" customFormat="1" ht="15">
      <c r="A1144" s="112"/>
      <c r="B1144" s="103"/>
      <c r="C1144" s="111"/>
      <c r="D1144" s="244"/>
      <c r="E1144" s="244"/>
      <c r="F1144" s="111"/>
      <c r="G1144" s="114"/>
      <c r="H1144" s="192"/>
    </row>
    <row r="1145" spans="1:8" s="115" customFormat="1" ht="15">
      <c r="A1145" s="112"/>
      <c r="B1145" s="103"/>
      <c r="C1145" s="111"/>
      <c r="D1145" s="244"/>
      <c r="E1145" s="244"/>
      <c r="F1145" s="111"/>
      <c r="G1145" s="114"/>
      <c r="H1145" s="192"/>
    </row>
    <row r="1146" spans="1:8" s="115" customFormat="1" ht="15">
      <c r="A1146" s="112"/>
      <c r="B1146" s="103"/>
      <c r="C1146" s="111"/>
      <c r="D1146" s="244"/>
      <c r="E1146" s="244"/>
      <c r="F1146" s="111"/>
      <c r="G1146" s="114"/>
      <c r="H1146" s="192"/>
    </row>
    <row r="1147" spans="1:8" s="115" customFormat="1" ht="15">
      <c r="A1147" s="112"/>
      <c r="B1147" s="103"/>
      <c r="C1147" s="111"/>
      <c r="D1147" s="244"/>
      <c r="E1147" s="244"/>
      <c r="F1147" s="111"/>
      <c r="G1147" s="114"/>
      <c r="H1147" s="192"/>
    </row>
    <row r="1148" spans="1:8" s="115" customFormat="1" ht="15">
      <c r="A1148" s="112"/>
      <c r="B1148" s="103"/>
      <c r="C1148" s="111"/>
      <c r="D1148" s="244"/>
      <c r="E1148" s="244"/>
      <c r="F1148" s="111"/>
      <c r="G1148" s="114"/>
      <c r="H1148" s="192"/>
    </row>
    <row r="1149" spans="1:8" s="115" customFormat="1" ht="15">
      <c r="A1149" s="112"/>
      <c r="B1149" s="103"/>
      <c r="C1149" s="111"/>
      <c r="D1149" s="244"/>
      <c r="E1149" s="244"/>
      <c r="F1149" s="111"/>
      <c r="G1149" s="114"/>
      <c r="H1149" s="192"/>
    </row>
    <row r="1150" spans="1:8" s="115" customFormat="1" ht="15">
      <c r="A1150" s="112"/>
      <c r="B1150" s="103"/>
      <c r="C1150" s="111"/>
      <c r="D1150" s="244"/>
      <c r="E1150" s="244"/>
      <c r="F1150" s="111"/>
      <c r="G1150" s="114"/>
      <c r="H1150" s="192"/>
    </row>
    <row r="1151" spans="1:8" s="115" customFormat="1" ht="15">
      <c r="A1151" s="112"/>
      <c r="B1151" s="103"/>
      <c r="C1151" s="111"/>
      <c r="D1151" s="244"/>
      <c r="E1151" s="244"/>
      <c r="F1151" s="111"/>
      <c r="G1151" s="114"/>
      <c r="H1151" s="192"/>
    </row>
    <row r="1152" spans="1:8" s="115" customFormat="1" ht="15">
      <c r="A1152" s="112"/>
      <c r="B1152" s="103"/>
      <c r="C1152" s="111"/>
      <c r="D1152" s="244"/>
      <c r="E1152" s="244"/>
      <c r="F1152" s="111"/>
      <c r="G1152" s="114"/>
      <c r="H1152" s="192"/>
    </row>
    <row r="1153" spans="1:8" s="115" customFormat="1" ht="15">
      <c r="A1153" s="112"/>
      <c r="B1153" s="103"/>
      <c r="C1153" s="111"/>
      <c r="D1153" s="244"/>
      <c r="E1153" s="244"/>
      <c r="F1153" s="111"/>
      <c r="G1153" s="114"/>
      <c r="H1153" s="192"/>
    </row>
    <row r="1154" spans="1:8" s="115" customFormat="1" ht="15">
      <c r="A1154" s="112"/>
      <c r="B1154" s="103"/>
      <c r="C1154" s="111"/>
      <c r="D1154" s="244"/>
      <c r="E1154" s="244"/>
      <c r="F1154" s="111"/>
      <c r="G1154" s="114"/>
      <c r="H1154" s="192"/>
    </row>
    <row r="1155" spans="1:8" s="115" customFormat="1" ht="15">
      <c r="A1155" s="112"/>
      <c r="B1155" s="103"/>
      <c r="C1155" s="111"/>
      <c r="D1155" s="244"/>
      <c r="E1155" s="244"/>
      <c r="F1155" s="111"/>
      <c r="G1155" s="114"/>
      <c r="H1155" s="192"/>
    </row>
    <row r="1156" spans="1:8" s="115" customFormat="1" ht="15">
      <c r="A1156" s="112"/>
      <c r="B1156" s="103"/>
      <c r="C1156" s="111"/>
      <c r="D1156" s="244"/>
      <c r="E1156" s="244"/>
      <c r="F1156" s="111"/>
      <c r="G1156" s="114"/>
      <c r="H1156" s="192"/>
    </row>
    <row r="1157" spans="1:8" s="115" customFormat="1" ht="15">
      <c r="A1157" s="112"/>
      <c r="B1157" s="103"/>
      <c r="C1157" s="111"/>
      <c r="D1157" s="244"/>
      <c r="E1157" s="244"/>
      <c r="F1157" s="111"/>
      <c r="G1157" s="114"/>
      <c r="H1157" s="192"/>
    </row>
    <row r="1158" spans="1:8" s="115" customFormat="1" ht="15">
      <c r="A1158" s="112"/>
      <c r="B1158" s="103"/>
      <c r="C1158" s="111"/>
      <c r="D1158" s="244"/>
      <c r="E1158" s="244"/>
      <c r="F1158" s="111"/>
      <c r="G1158" s="114"/>
      <c r="H1158" s="192"/>
    </row>
    <row r="1159" spans="1:8" s="115" customFormat="1" ht="15">
      <c r="A1159" s="112"/>
      <c r="B1159" s="103"/>
      <c r="C1159" s="111"/>
      <c r="D1159" s="244"/>
      <c r="E1159" s="244"/>
      <c r="F1159" s="111"/>
      <c r="G1159" s="114"/>
      <c r="H1159" s="192"/>
    </row>
    <row r="1160" spans="1:8" s="115" customFormat="1" ht="15">
      <c r="A1160" s="112"/>
      <c r="B1160" s="103"/>
      <c r="C1160" s="111"/>
      <c r="D1160" s="244"/>
      <c r="E1160" s="244"/>
      <c r="F1160" s="111"/>
      <c r="G1160" s="114"/>
      <c r="H1160" s="192"/>
    </row>
    <row r="1161" spans="1:8" s="115" customFormat="1" ht="15">
      <c r="A1161" s="112"/>
      <c r="B1161" s="103"/>
      <c r="C1161" s="111"/>
      <c r="D1161" s="244"/>
      <c r="E1161" s="244"/>
      <c r="F1161" s="111"/>
      <c r="G1161" s="114"/>
      <c r="H1161" s="192"/>
    </row>
    <row r="1162" spans="1:8" s="115" customFormat="1" ht="15">
      <c r="A1162" s="112"/>
      <c r="B1162" s="103"/>
      <c r="C1162" s="111"/>
      <c r="D1162" s="244"/>
      <c r="E1162" s="244"/>
      <c r="F1162" s="111"/>
      <c r="G1162" s="114"/>
      <c r="H1162" s="192"/>
    </row>
    <row r="1163" spans="1:8" s="115" customFormat="1" ht="15">
      <c r="A1163" s="112"/>
      <c r="B1163" s="103"/>
      <c r="C1163" s="111"/>
      <c r="D1163" s="244"/>
      <c r="E1163" s="244"/>
      <c r="F1163" s="111"/>
      <c r="G1163" s="114"/>
      <c r="H1163" s="192"/>
    </row>
    <row r="1164" spans="1:8" s="115" customFormat="1" ht="15">
      <c r="A1164" s="112"/>
      <c r="B1164" s="103"/>
      <c r="C1164" s="111"/>
      <c r="D1164" s="244"/>
      <c r="E1164" s="244"/>
      <c r="F1164" s="111"/>
      <c r="G1164" s="114"/>
      <c r="H1164" s="192"/>
    </row>
    <row r="1165" spans="1:8" s="115" customFormat="1" ht="15">
      <c r="A1165" s="112"/>
      <c r="B1165" s="103"/>
      <c r="C1165" s="111"/>
      <c r="D1165" s="244"/>
      <c r="E1165" s="244"/>
      <c r="F1165" s="111"/>
      <c r="G1165" s="114"/>
      <c r="H1165" s="192"/>
    </row>
    <row r="1166" spans="1:8" s="115" customFormat="1" ht="15">
      <c r="A1166" s="112"/>
      <c r="B1166" s="103"/>
      <c r="C1166" s="111"/>
      <c r="D1166" s="244"/>
      <c r="E1166" s="244"/>
      <c r="F1166" s="111"/>
      <c r="G1166" s="114"/>
      <c r="H1166" s="192"/>
    </row>
    <row r="1167" spans="1:8" s="115" customFormat="1" ht="15">
      <c r="A1167" s="112"/>
      <c r="B1167" s="103"/>
      <c r="C1167" s="111"/>
      <c r="D1167" s="244"/>
      <c r="E1167" s="244"/>
      <c r="F1167" s="111"/>
      <c r="G1167" s="114"/>
      <c r="H1167" s="192"/>
    </row>
    <row r="1168" spans="1:8" s="115" customFormat="1" ht="15">
      <c r="A1168" s="112"/>
      <c r="B1168" s="103"/>
      <c r="C1168" s="111"/>
      <c r="D1168" s="244"/>
      <c r="E1168" s="244"/>
      <c r="F1168" s="111"/>
      <c r="G1168" s="114"/>
      <c r="H1168" s="192"/>
    </row>
    <row r="1169" spans="1:8" s="115" customFormat="1" ht="15">
      <c r="A1169" s="112"/>
      <c r="B1169" s="103"/>
      <c r="C1169" s="111"/>
      <c r="D1169" s="244"/>
      <c r="E1169" s="244"/>
      <c r="F1169" s="111"/>
      <c r="G1169" s="114"/>
      <c r="H1169" s="192"/>
    </row>
    <row r="1170" spans="1:8" s="115" customFormat="1" ht="15">
      <c r="A1170" s="112"/>
      <c r="B1170" s="103"/>
      <c r="C1170" s="111"/>
      <c r="D1170" s="244"/>
      <c r="E1170" s="244"/>
      <c r="F1170" s="111"/>
      <c r="G1170" s="114"/>
      <c r="H1170" s="192"/>
    </row>
    <row r="1171" spans="1:8" s="115" customFormat="1" ht="15">
      <c r="A1171" s="112"/>
      <c r="B1171" s="103"/>
      <c r="C1171" s="111"/>
      <c r="D1171" s="244"/>
      <c r="E1171" s="244"/>
      <c r="F1171" s="111"/>
      <c r="G1171" s="114"/>
      <c r="H1171" s="192"/>
    </row>
    <row r="1172" spans="1:8" s="115" customFormat="1" ht="15">
      <c r="A1172" s="112"/>
      <c r="B1172" s="103"/>
      <c r="C1172" s="111"/>
      <c r="D1172" s="244"/>
      <c r="E1172" s="244"/>
      <c r="F1172" s="111"/>
      <c r="G1172" s="114"/>
      <c r="H1172" s="192"/>
    </row>
    <row r="1173" spans="1:8" s="115" customFormat="1" ht="15">
      <c r="A1173" s="112"/>
      <c r="B1173" s="103"/>
      <c r="C1173" s="111"/>
      <c r="D1173" s="244"/>
      <c r="E1173" s="244"/>
      <c r="F1173" s="111"/>
      <c r="G1173" s="114"/>
      <c r="H1173" s="192"/>
    </row>
    <row r="1174" spans="1:8" s="115" customFormat="1" ht="15">
      <c r="A1174" s="112"/>
      <c r="B1174" s="103"/>
      <c r="C1174" s="111"/>
      <c r="D1174" s="244"/>
      <c r="E1174" s="244"/>
      <c r="F1174" s="111"/>
      <c r="G1174" s="114"/>
      <c r="H1174" s="192"/>
    </row>
    <row r="1175" spans="1:8" s="115" customFormat="1" ht="15">
      <c r="A1175" s="112"/>
      <c r="B1175" s="103"/>
      <c r="C1175" s="111"/>
      <c r="D1175" s="244"/>
      <c r="E1175" s="244"/>
      <c r="F1175" s="111"/>
      <c r="G1175" s="114"/>
      <c r="H1175" s="192"/>
    </row>
    <row r="1176" spans="1:8" s="115" customFormat="1" ht="15">
      <c r="A1176" s="112"/>
      <c r="B1176" s="103"/>
      <c r="C1176" s="111"/>
      <c r="D1176" s="244"/>
      <c r="E1176" s="244"/>
      <c r="F1176" s="111"/>
      <c r="G1176" s="114"/>
      <c r="H1176" s="192"/>
    </row>
    <row r="1177" spans="1:8" s="115" customFormat="1" ht="15">
      <c r="A1177" s="112"/>
      <c r="B1177" s="103"/>
      <c r="C1177" s="111"/>
      <c r="D1177" s="244"/>
      <c r="E1177" s="244"/>
      <c r="F1177" s="111"/>
      <c r="G1177" s="114"/>
      <c r="H1177" s="192"/>
    </row>
    <row r="1178" spans="1:8" s="115" customFormat="1" ht="15">
      <c r="A1178" s="112"/>
      <c r="B1178" s="103"/>
      <c r="C1178" s="111"/>
      <c r="D1178" s="244"/>
      <c r="E1178" s="244"/>
      <c r="F1178" s="111"/>
      <c r="G1178" s="114"/>
      <c r="H1178" s="192"/>
    </row>
    <row r="1179" spans="1:8" s="115" customFormat="1" ht="15">
      <c r="A1179" s="112"/>
      <c r="B1179" s="103"/>
      <c r="C1179" s="111"/>
      <c r="D1179" s="244"/>
      <c r="E1179" s="244"/>
      <c r="F1179" s="111"/>
      <c r="G1179" s="114"/>
      <c r="H1179" s="192"/>
    </row>
    <row r="1180" spans="1:8" s="115" customFormat="1" ht="15">
      <c r="A1180" s="112"/>
      <c r="B1180" s="103"/>
      <c r="C1180" s="111"/>
      <c r="D1180" s="244"/>
      <c r="E1180" s="244"/>
      <c r="F1180" s="111"/>
      <c r="G1180" s="114"/>
      <c r="H1180" s="192"/>
    </row>
    <row r="1181" spans="1:8" s="115" customFormat="1" ht="15">
      <c r="A1181" s="112"/>
      <c r="B1181" s="103"/>
      <c r="C1181" s="111"/>
      <c r="D1181" s="244"/>
      <c r="E1181" s="244"/>
      <c r="F1181" s="111"/>
      <c r="G1181" s="114"/>
      <c r="H1181" s="192"/>
    </row>
    <row r="1182" spans="1:8" s="115" customFormat="1" ht="15">
      <c r="A1182" s="112"/>
      <c r="B1182" s="103"/>
      <c r="C1182" s="111"/>
      <c r="D1182" s="244"/>
      <c r="E1182" s="244"/>
      <c r="F1182" s="111"/>
      <c r="G1182" s="114"/>
      <c r="H1182" s="192"/>
    </row>
    <row r="1183" spans="1:8" s="115" customFormat="1" ht="15">
      <c r="A1183" s="112"/>
      <c r="B1183" s="103"/>
      <c r="C1183" s="111"/>
      <c r="D1183" s="244"/>
      <c r="E1183" s="244"/>
      <c r="F1183" s="111"/>
      <c r="G1183" s="114"/>
      <c r="H1183" s="192"/>
    </row>
    <row r="1184" spans="1:8" s="115" customFormat="1" ht="15">
      <c r="A1184" s="112"/>
      <c r="B1184" s="103"/>
      <c r="C1184" s="111"/>
      <c r="D1184" s="244"/>
      <c r="E1184" s="244"/>
      <c r="F1184" s="111"/>
      <c r="G1184" s="114"/>
      <c r="H1184" s="192"/>
    </row>
    <row r="1185" spans="1:8" s="115" customFormat="1" ht="15">
      <c r="A1185" s="112"/>
      <c r="B1185" s="103"/>
      <c r="C1185" s="111"/>
      <c r="D1185" s="244"/>
      <c r="E1185" s="244"/>
      <c r="F1185" s="111"/>
      <c r="G1185" s="114"/>
      <c r="H1185" s="192"/>
    </row>
    <row r="1186" spans="1:8" s="115" customFormat="1" ht="15">
      <c r="A1186" s="112"/>
      <c r="B1186" s="103"/>
      <c r="C1186" s="111"/>
      <c r="D1186" s="244"/>
      <c r="E1186" s="244"/>
      <c r="F1186" s="111"/>
      <c r="G1186" s="114"/>
      <c r="H1186" s="192"/>
    </row>
    <row r="1187" spans="1:8" s="115" customFormat="1" ht="15">
      <c r="A1187" s="112"/>
      <c r="B1187" s="103"/>
      <c r="C1187" s="111"/>
      <c r="D1187" s="244"/>
      <c r="E1187" s="244"/>
      <c r="F1187" s="111"/>
      <c r="G1187" s="114"/>
      <c r="H1187" s="192"/>
    </row>
    <row r="1188" spans="1:8" s="115" customFormat="1" ht="15">
      <c r="A1188" s="112"/>
      <c r="B1188" s="103"/>
      <c r="C1188" s="111"/>
      <c r="D1188" s="244"/>
      <c r="E1188" s="244"/>
      <c r="F1188" s="111"/>
      <c r="G1188" s="114"/>
      <c r="H1188" s="192"/>
    </row>
    <row r="1189" spans="1:8" s="115" customFormat="1" ht="15">
      <c r="A1189" s="112"/>
      <c r="B1189" s="103"/>
      <c r="C1189" s="111"/>
      <c r="D1189" s="244"/>
      <c r="E1189" s="244"/>
      <c r="F1189" s="111"/>
      <c r="G1189" s="114"/>
      <c r="H1189" s="192"/>
    </row>
    <row r="1190" spans="1:8" s="115" customFormat="1" ht="15">
      <c r="A1190" s="112"/>
      <c r="B1190" s="103"/>
      <c r="C1190" s="111"/>
      <c r="D1190" s="244"/>
      <c r="E1190" s="244"/>
      <c r="F1190" s="111"/>
      <c r="G1190" s="114"/>
      <c r="H1190" s="192"/>
    </row>
    <row r="1191" spans="1:8" s="115" customFormat="1" ht="15">
      <c r="A1191" s="112"/>
      <c r="B1191" s="103"/>
      <c r="C1191" s="111"/>
      <c r="D1191" s="244"/>
      <c r="E1191" s="244"/>
      <c r="F1191" s="111"/>
      <c r="G1191" s="114"/>
      <c r="H1191" s="192"/>
    </row>
    <row r="1192" spans="1:8" s="115" customFormat="1" ht="15">
      <c r="A1192" s="112"/>
      <c r="B1192" s="103"/>
      <c r="C1192" s="111"/>
      <c r="D1192" s="244"/>
      <c r="E1192" s="244"/>
      <c r="F1192" s="111"/>
      <c r="G1192" s="114"/>
      <c r="H1192" s="192"/>
    </row>
    <row r="1193" spans="1:8" s="115" customFormat="1" ht="15">
      <c r="A1193" s="112"/>
      <c r="B1193" s="103"/>
      <c r="C1193" s="111"/>
      <c r="D1193" s="244"/>
      <c r="E1193" s="244"/>
      <c r="F1193" s="111"/>
      <c r="G1193" s="114"/>
      <c r="H1193" s="192"/>
    </row>
    <row r="1194" spans="1:8" s="115" customFormat="1" ht="15">
      <c r="A1194" s="112"/>
      <c r="B1194" s="103"/>
      <c r="C1194" s="111"/>
      <c r="D1194" s="244"/>
      <c r="E1194" s="244"/>
      <c r="F1194" s="111"/>
      <c r="G1194" s="114"/>
      <c r="H1194" s="192"/>
    </row>
    <row r="1195" spans="1:8" s="115" customFormat="1" ht="15">
      <c r="A1195" s="112"/>
      <c r="B1195" s="103"/>
      <c r="C1195" s="111"/>
      <c r="D1195" s="244"/>
      <c r="E1195" s="244"/>
      <c r="F1195" s="111"/>
      <c r="G1195" s="114"/>
      <c r="H1195" s="192"/>
    </row>
    <row r="1196" spans="1:8" s="115" customFormat="1" ht="15">
      <c r="A1196" s="112"/>
      <c r="B1196" s="103"/>
      <c r="C1196" s="111"/>
      <c r="D1196" s="244"/>
      <c r="E1196" s="244"/>
      <c r="F1196" s="111"/>
      <c r="G1196" s="114"/>
      <c r="H1196" s="192"/>
    </row>
    <row r="1197" spans="1:8" s="115" customFormat="1" ht="15">
      <c r="A1197" s="112"/>
      <c r="B1197" s="103"/>
      <c r="C1197" s="111"/>
      <c r="D1197" s="244"/>
      <c r="E1197" s="244"/>
      <c r="F1197" s="111"/>
      <c r="G1197" s="114"/>
      <c r="H1197" s="192"/>
    </row>
    <row r="1198" spans="1:8" s="115" customFormat="1" ht="15">
      <c r="A1198" s="112"/>
      <c r="B1198" s="103"/>
      <c r="C1198" s="111"/>
      <c r="D1198" s="244"/>
      <c r="E1198" s="244"/>
      <c r="F1198" s="111"/>
      <c r="G1198" s="114"/>
      <c r="H1198" s="192"/>
    </row>
    <row r="1199" spans="1:8" s="115" customFormat="1" ht="15">
      <c r="A1199" s="112"/>
      <c r="B1199" s="103"/>
      <c r="C1199" s="111"/>
      <c r="D1199" s="244"/>
      <c r="E1199" s="244"/>
      <c r="F1199" s="111"/>
      <c r="G1199" s="114"/>
      <c r="H1199" s="192"/>
    </row>
    <row r="1200" spans="1:8" s="115" customFormat="1" ht="15">
      <c r="A1200" s="112"/>
      <c r="B1200" s="103"/>
      <c r="C1200" s="111"/>
      <c r="D1200" s="244"/>
      <c r="E1200" s="244"/>
      <c r="F1200" s="111"/>
      <c r="G1200" s="114"/>
      <c r="H1200" s="192"/>
    </row>
    <row r="1201" spans="1:8" s="115" customFormat="1" ht="15">
      <c r="A1201" s="112"/>
      <c r="B1201" s="103"/>
      <c r="C1201" s="111"/>
      <c r="D1201" s="244"/>
      <c r="E1201" s="244"/>
      <c r="F1201" s="111"/>
      <c r="G1201" s="114"/>
      <c r="H1201" s="192"/>
    </row>
    <row r="1202" spans="1:8" s="115" customFormat="1" ht="15">
      <c r="A1202" s="112"/>
      <c r="B1202" s="103"/>
      <c r="C1202" s="111"/>
      <c r="D1202" s="244"/>
      <c r="E1202" s="244"/>
      <c r="F1202" s="111"/>
      <c r="G1202" s="114"/>
      <c r="H1202" s="192"/>
    </row>
    <row r="1203" spans="1:8" s="115" customFormat="1" ht="15">
      <c r="A1203" s="112"/>
      <c r="B1203" s="103"/>
      <c r="C1203" s="111"/>
      <c r="D1203" s="244"/>
      <c r="E1203" s="244"/>
      <c r="F1203" s="111"/>
      <c r="G1203" s="114"/>
      <c r="H1203" s="192"/>
    </row>
    <row r="1204" spans="1:8" s="115" customFormat="1" ht="15">
      <c r="A1204" s="112"/>
      <c r="B1204" s="103"/>
      <c r="C1204" s="111"/>
      <c r="D1204" s="244"/>
      <c r="E1204" s="244"/>
      <c r="F1204" s="111"/>
      <c r="G1204" s="114"/>
      <c r="H1204" s="192"/>
    </row>
    <row r="1205" spans="1:8" s="115" customFormat="1" ht="15">
      <c r="A1205" s="112"/>
      <c r="B1205" s="103"/>
      <c r="C1205" s="111"/>
      <c r="D1205" s="244"/>
      <c r="E1205" s="244"/>
      <c r="F1205" s="111"/>
      <c r="G1205" s="114"/>
      <c r="H1205" s="192"/>
    </row>
    <row r="1206" spans="1:8" s="115" customFormat="1" ht="15">
      <c r="A1206" s="112"/>
      <c r="B1206" s="103"/>
      <c r="C1206" s="111"/>
      <c r="D1206" s="244"/>
      <c r="E1206" s="244"/>
      <c r="F1206" s="111"/>
      <c r="G1206" s="114"/>
      <c r="H1206" s="192"/>
    </row>
    <row r="1207" spans="1:8" s="115" customFormat="1" ht="15">
      <c r="A1207" s="112"/>
      <c r="B1207" s="103"/>
      <c r="C1207" s="111"/>
      <c r="D1207" s="244"/>
      <c r="E1207" s="244"/>
      <c r="F1207" s="111"/>
      <c r="G1207" s="114"/>
      <c r="H1207" s="192"/>
    </row>
    <row r="1208" spans="1:8" s="115" customFormat="1" ht="15">
      <c r="A1208" s="112"/>
      <c r="B1208" s="103"/>
      <c r="C1208" s="111"/>
      <c r="D1208" s="244"/>
      <c r="E1208" s="244"/>
      <c r="F1208" s="111"/>
      <c r="G1208" s="114"/>
      <c r="H1208" s="192"/>
    </row>
    <row r="1209" spans="1:8" s="115" customFormat="1" ht="15">
      <c r="A1209" s="112"/>
      <c r="B1209" s="103"/>
      <c r="C1209" s="111"/>
      <c r="D1209" s="244"/>
      <c r="E1209" s="244"/>
      <c r="F1209" s="111"/>
      <c r="G1209" s="114"/>
      <c r="H1209" s="192"/>
    </row>
    <row r="1210" spans="1:8" s="115" customFormat="1" ht="15">
      <c r="A1210" s="112"/>
      <c r="B1210" s="103"/>
      <c r="C1210" s="111"/>
      <c r="D1210" s="244"/>
      <c r="E1210" s="244"/>
      <c r="F1210" s="111"/>
      <c r="G1210" s="114"/>
      <c r="H1210" s="192"/>
    </row>
    <row r="1211" spans="1:8" s="115" customFormat="1" ht="15">
      <c r="A1211" s="112"/>
      <c r="B1211" s="103"/>
      <c r="C1211" s="111"/>
      <c r="D1211" s="244"/>
      <c r="E1211" s="244"/>
      <c r="F1211" s="111"/>
      <c r="G1211" s="114"/>
      <c r="H1211" s="192"/>
    </row>
    <row r="1212" spans="1:8" s="115" customFormat="1" ht="15">
      <c r="A1212" s="112"/>
      <c r="B1212" s="103"/>
      <c r="C1212" s="111"/>
      <c r="D1212" s="244"/>
      <c r="E1212" s="244"/>
      <c r="F1212" s="111"/>
      <c r="G1212" s="114"/>
      <c r="H1212" s="192"/>
    </row>
    <row r="1213" spans="1:8" s="115" customFormat="1" ht="15">
      <c r="A1213" s="112"/>
      <c r="B1213" s="103"/>
      <c r="C1213" s="111"/>
      <c r="D1213" s="244"/>
      <c r="E1213" s="244"/>
      <c r="F1213" s="111"/>
      <c r="G1213" s="114"/>
      <c r="H1213" s="192"/>
    </row>
    <row r="1214" spans="1:8" s="115" customFormat="1" ht="15">
      <c r="A1214" s="112"/>
      <c r="B1214" s="103"/>
      <c r="C1214" s="111"/>
      <c r="D1214" s="244"/>
      <c r="E1214" s="244"/>
      <c r="F1214" s="111"/>
      <c r="G1214" s="114"/>
      <c r="H1214" s="192"/>
    </row>
    <row r="1215" spans="1:8" s="115" customFormat="1" ht="15">
      <c r="A1215" s="112"/>
      <c r="B1215" s="103"/>
      <c r="C1215" s="111"/>
      <c r="D1215" s="244"/>
      <c r="E1215" s="244"/>
      <c r="F1215" s="111"/>
      <c r="G1215" s="114"/>
      <c r="H1215" s="192"/>
    </row>
    <row r="1216" spans="1:8" s="115" customFormat="1" ht="15">
      <c r="A1216" s="112"/>
      <c r="B1216" s="103"/>
      <c r="C1216" s="111"/>
      <c r="D1216" s="244"/>
      <c r="E1216" s="244"/>
      <c r="F1216" s="111"/>
      <c r="G1216" s="114"/>
      <c r="H1216" s="192"/>
    </row>
    <row r="1217" spans="1:8" s="115" customFormat="1" ht="15">
      <c r="A1217" s="112"/>
      <c r="B1217" s="103"/>
      <c r="C1217" s="111"/>
      <c r="D1217" s="244"/>
      <c r="E1217" s="244"/>
      <c r="F1217" s="111"/>
      <c r="G1217" s="114"/>
      <c r="H1217" s="192"/>
    </row>
    <row r="1218" spans="1:8" s="115" customFormat="1" ht="15">
      <c r="A1218" s="112"/>
      <c r="B1218" s="103"/>
      <c r="C1218" s="111"/>
      <c r="D1218" s="244"/>
      <c r="E1218" s="244"/>
      <c r="F1218" s="111"/>
      <c r="G1218" s="114"/>
      <c r="H1218" s="192"/>
    </row>
    <row r="1219" spans="1:8" s="115" customFormat="1" ht="15">
      <c r="A1219" s="112"/>
      <c r="B1219" s="103"/>
      <c r="C1219" s="111"/>
      <c r="D1219" s="244"/>
      <c r="E1219" s="244"/>
      <c r="F1219" s="111"/>
      <c r="G1219" s="114"/>
      <c r="H1219" s="192"/>
    </row>
    <row r="1220" spans="1:8" s="115" customFormat="1" ht="15">
      <c r="A1220" s="112"/>
      <c r="B1220" s="103"/>
      <c r="C1220" s="111"/>
      <c r="D1220" s="244"/>
      <c r="E1220" s="244"/>
      <c r="F1220" s="111"/>
      <c r="G1220" s="114"/>
      <c r="H1220" s="192"/>
    </row>
    <row r="1221" spans="1:8" s="115" customFormat="1" ht="15">
      <c r="A1221" s="112"/>
      <c r="B1221" s="103"/>
      <c r="C1221" s="111"/>
      <c r="D1221" s="244"/>
      <c r="E1221" s="244"/>
      <c r="F1221" s="111"/>
      <c r="G1221" s="114"/>
      <c r="H1221" s="192"/>
    </row>
    <row r="1222" spans="1:8" s="115" customFormat="1" ht="15">
      <c r="A1222" s="112"/>
      <c r="B1222" s="103"/>
      <c r="C1222" s="111"/>
      <c r="D1222" s="244"/>
      <c r="E1222" s="244"/>
      <c r="F1222" s="111"/>
      <c r="G1222" s="114"/>
      <c r="H1222" s="192"/>
    </row>
    <row r="1223" spans="1:8" s="115" customFormat="1" ht="15">
      <c r="A1223" s="112"/>
      <c r="B1223" s="103"/>
      <c r="C1223" s="111"/>
      <c r="D1223" s="244"/>
      <c r="E1223" s="244"/>
      <c r="F1223" s="111"/>
      <c r="G1223" s="114"/>
      <c r="H1223" s="192"/>
    </row>
    <row r="1224" spans="1:8" s="115" customFormat="1" ht="15">
      <c r="A1224" s="112"/>
      <c r="B1224" s="103"/>
      <c r="C1224" s="111"/>
      <c r="D1224" s="244"/>
      <c r="E1224" s="244"/>
      <c r="F1224" s="111"/>
      <c r="G1224" s="114"/>
      <c r="H1224" s="192"/>
    </row>
    <row r="1225" spans="1:8" s="115" customFormat="1" ht="15">
      <c r="A1225" s="112"/>
      <c r="B1225" s="103"/>
      <c r="C1225" s="111"/>
      <c r="D1225" s="244"/>
      <c r="E1225" s="244"/>
      <c r="F1225" s="111"/>
      <c r="G1225" s="114"/>
      <c r="H1225" s="192"/>
    </row>
    <row r="1226" spans="1:8" s="115" customFormat="1" ht="15">
      <c r="A1226" s="112"/>
      <c r="B1226" s="103"/>
      <c r="C1226" s="111"/>
      <c r="D1226" s="244"/>
      <c r="E1226" s="244"/>
      <c r="F1226" s="111"/>
      <c r="G1226" s="114"/>
      <c r="H1226" s="192"/>
    </row>
    <row r="1227" spans="1:8" s="115" customFormat="1" ht="15">
      <c r="A1227" s="112"/>
      <c r="B1227" s="103"/>
      <c r="C1227" s="111"/>
      <c r="D1227" s="244"/>
      <c r="E1227" s="244"/>
      <c r="F1227" s="111"/>
      <c r="G1227" s="114"/>
      <c r="H1227" s="192"/>
    </row>
    <row r="1228" spans="1:8" s="115" customFormat="1" ht="15">
      <c r="A1228" s="112"/>
      <c r="B1228" s="103"/>
      <c r="C1228" s="111"/>
      <c r="D1228" s="244"/>
      <c r="E1228" s="244"/>
      <c r="F1228" s="111"/>
      <c r="G1228" s="114"/>
      <c r="H1228" s="192"/>
    </row>
    <row r="1229" spans="1:8" s="115" customFormat="1" ht="15">
      <c r="A1229" s="112"/>
      <c r="B1229" s="103"/>
      <c r="C1229" s="111"/>
      <c r="D1229" s="244"/>
      <c r="E1229" s="244"/>
      <c r="F1229" s="111"/>
      <c r="G1229" s="114"/>
      <c r="H1229" s="192"/>
    </row>
    <row r="1230" spans="1:8" s="115" customFormat="1" ht="15">
      <c r="A1230" s="112"/>
      <c r="B1230" s="103"/>
      <c r="C1230" s="111"/>
      <c r="D1230" s="244"/>
      <c r="E1230" s="244"/>
      <c r="F1230" s="111"/>
      <c r="G1230" s="114"/>
      <c r="H1230" s="192"/>
    </row>
    <row r="1231" spans="1:8" s="115" customFormat="1" ht="15">
      <c r="A1231" s="112"/>
      <c r="B1231" s="103"/>
      <c r="C1231" s="111"/>
      <c r="D1231" s="244"/>
      <c r="E1231" s="244"/>
      <c r="F1231" s="111"/>
      <c r="G1231" s="114"/>
      <c r="H1231" s="192"/>
    </row>
    <row r="1232" spans="1:8" s="115" customFormat="1" ht="15">
      <c r="A1232" s="112"/>
      <c r="B1232" s="103"/>
      <c r="C1232" s="111"/>
      <c r="D1232" s="244"/>
      <c r="E1232" s="244"/>
      <c r="F1232" s="111"/>
      <c r="G1232" s="114"/>
      <c r="H1232" s="192"/>
    </row>
    <row r="1233" spans="1:8" s="115" customFormat="1" ht="15">
      <c r="A1233" s="112"/>
      <c r="B1233" s="103"/>
      <c r="C1233" s="111"/>
      <c r="D1233" s="244"/>
      <c r="E1233" s="244"/>
      <c r="F1233" s="111"/>
      <c r="G1233" s="114"/>
      <c r="H1233" s="192"/>
    </row>
    <row r="1234" spans="1:8" s="115" customFormat="1" ht="15">
      <c r="A1234" s="112"/>
      <c r="B1234" s="103"/>
      <c r="C1234" s="111"/>
      <c r="D1234" s="244"/>
      <c r="E1234" s="244"/>
      <c r="F1234" s="111"/>
      <c r="G1234" s="114"/>
      <c r="H1234" s="192"/>
    </row>
    <row r="1235" spans="1:8" s="115" customFormat="1" ht="15">
      <c r="A1235" s="112"/>
      <c r="B1235" s="103"/>
      <c r="C1235" s="111"/>
      <c r="D1235" s="244"/>
      <c r="E1235" s="244"/>
      <c r="F1235" s="111"/>
      <c r="G1235" s="114"/>
      <c r="H1235" s="192"/>
    </row>
    <row r="1236" spans="1:8" s="115" customFormat="1" ht="15">
      <c r="A1236" s="112"/>
      <c r="B1236" s="103"/>
      <c r="C1236" s="111"/>
      <c r="D1236" s="244"/>
      <c r="E1236" s="244"/>
      <c r="F1236" s="111"/>
      <c r="G1236" s="114"/>
      <c r="H1236" s="192"/>
    </row>
    <row r="1237" spans="1:8" s="115" customFormat="1" ht="15">
      <c r="A1237" s="112"/>
      <c r="B1237" s="103"/>
      <c r="C1237" s="111"/>
      <c r="D1237" s="244"/>
      <c r="E1237" s="244"/>
      <c r="F1237" s="111"/>
      <c r="G1237" s="114"/>
      <c r="H1237" s="192"/>
    </row>
    <row r="1238" spans="1:8" s="115" customFormat="1" ht="15">
      <c r="A1238" s="112"/>
      <c r="B1238" s="103"/>
      <c r="C1238" s="111"/>
      <c r="D1238" s="244"/>
      <c r="E1238" s="244"/>
      <c r="F1238" s="111"/>
      <c r="G1238" s="114"/>
      <c r="H1238" s="192"/>
    </row>
    <row r="1239" spans="1:8" s="115" customFormat="1" ht="15">
      <c r="A1239" s="112"/>
      <c r="B1239" s="103"/>
      <c r="C1239" s="111"/>
      <c r="D1239" s="244"/>
      <c r="E1239" s="244"/>
      <c r="F1239" s="111"/>
      <c r="G1239" s="114"/>
      <c r="H1239" s="192"/>
    </row>
    <row r="1240" spans="1:8" s="115" customFormat="1" ht="15">
      <c r="A1240" s="112"/>
      <c r="B1240" s="103"/>
      <c r="C1240" s="111"/>
      <c r="D1240" s="244"/>
      <c r="E1240" s="244"/>
      <c r="F1240" s="111"/>
      <c r="G1240" s="114"/>
      <c r="H1240" s="192"/>
    </row>
    <row r="1241" spans="1:8" s="115" customFormat="1" ht="15">
      <c r="A1241" s="112"/>
      <c r="B1241" s="103"/>
      <c r="C1241" s="111"/>
      <c r="D1241" s="244"/>
      <c r="E1241" s="244"/>
      <c r="F1241" s="111"/>
      <c r="G1241" s="114"/>
      <c r="H1241" s="192"/>
    </row>
    <row r="1242" spans="1:8" s="115" customFormat="1" ht="15">
      <c r="A1242" s="112"/>
      <c r="B1242" s="103"/>
      <c r="C1242" s="111"/>
      <c r="D1242" s="244"/>
      <c r="E1242" s="244"/>
      <c r="F1242" s="111"/>
      <c r="G1242" s="114"/>
      <c r="H1242" s="192"/>
    </row>
    <row r="1243" spans="1:8" s="115" customFormat="1" ht="15">
      <c r="A1243" s="112"/>
      <c r="B1243" s="103"/>
      <c r="C1243" s="111"/>
      <c r="D1243" s="244"/>
      <c r="E1243" s="244"/>
      <c r="F1243" s="111"/>
      <c r="G1243" s="114"/>
      <c r="H1243" s="192"/>
    </row>
    <row r="1244" spans="1:8" s="115" customFormat="1" ht="15">
      <c r="A1244" s="112"/>
      <c r="B1244" s="103"/>
      <c r="C1244" s="111"/>
      <c r="D1244" s="244"/>
      <c r="E1244" s="244"/>
      <c r="F1244" s="111"/>
      <c r="G1244" s="114"/>
      <c r="H1244" s="192"/>
    </row>
    <row r="1245" spans="1:8" s="115" customFormat="1" ht="15">
      <c r="A1245" s="112"/>
      <c r="B1245" s="103"/>
      <c r="C1245" s="111"/>
      <c r="D1245" s="244"/>
      <c r="E1245" s="244"/>
      <c r="F1245" s="111"/>
      <c r="G1245" s="114"/>
      <c r="H1245" s="192"/>
    </row>
    <row r="1246" spans="1:8" s="115" customFormat="1" ht="15">
      <c r="A1246" s="112"/>
      <c r="B1246" s="103"/>
      <c r="C1246" s="111"/>
      <c r="D1246" s="244"/>
      <c r="E1246" s="244"/>
      <c r="F1246" s="111"/>
      <c r="G1246" s="114"/>
      <c r="H1246" s="192"/>
    </row>
    <row r="1247" spans="1:8" s="115" customFormat="1" ht="15">
      <c r="A1247" s="112"/>
      <c r="B1247" s="103"/>
      <c r="C1247" s="111"/>
      <c r="D1247" s="244"/>
      <c r="E1247" s="244"/>
      <c r="F1247" s="111"/>
      <c r="G1247" s="114"/>
      <c r="H1247" s="192"/>
    </row>
    <row r="1248" spans="1:8" s="115" customFormat="1" ht="15">
      <c r="A1248" s="112"/>
      <c r="B1248" s="103"/>
      <c r="C1248" s="111"/>
      <c r="D1248" s="244"/>
      <c r="E1248" s="244"/>
      <c r="F1248" s="111"/>
      <c r="G1248" s="114"/>
      <c r="H1248" s="192"/>
    </row>
    <row r="1249" spans="1:8" s="115" customFormat="1" ht="15">
      <c r="A1249" s="112"/>
      <c r="B1249" s="103"/>
      <c r="C1249" s="111"/>
      <c r="D1249" s="244"/>
      <c r="E1249" s="244"/>
      <c r="F1249" s="111"/>
      <c r="G1249" s="114"/>
      <c r="H1249" s="192"/>
    </row>
    <row r="1250" spans="1:8" s="115" customFormat="1" ht="15">
      <c r="A1250" s="112"/>
      <c r="B1250" s="103"/>
      <c r="C1250" s="111"/>
      <c r="D1250" s="244"/>
      <c r="E1250" s="244"/>
      <c r="F1250" s="111"/>
      <c r="G1250" s="114"/>
      <c r="H1250" s="192"/>
    </row>
    <row r="1251" spans="1:8" s="115" customFormat="1" ht="15">
      <c r="A1251" s="112"/>
      <c r="B1251" s="103"/>
      <c r="C1251" s="111"/>
      <c r="D1251" s="244"/>
      <c r="E1251" s="244"/>
      <c r="F1251" s="111"/>
      <c r="G1251" s="114"/>
      <c r="H1251" s="192"/>
    </row>
    <row r="1252" spans="1:8" s="115" customFormat="1" ht="15">
      <c r="A1252" s="112"/>
      <c r="B1252" s="103"/>
      <c r="C1252" s="111"/>
      <c r="D1252" s="244"/>
      <c r="E1252" s="244"/>
      <c r="F1252" s="111"/>
      <c r="G1252" s="114"/>
      <c r="H1252" s="192"/>
    </row>
    <row r="1253" spans="1:8" s="115" customFormat="1" ht="15">
      <c r="A1253" s="112"/>
      <c r="B1253" s="103"/>
      <c r="C1253" s="111"/>
      <c r="D1253" s="244"/>
      <c r="E1253" s="244"/>
      <c r="F1253" s="111"/>
      <c r="G1253" s="114"/>
      <c r="H1253" s="192"/>
    </row>
    <row r="1254" spans="1:8" s="115" customFormat="1" ht="15">
      <c r="A1254" s="112"/>
      <c r="B1254" s="103"/>
      <c r="C1254" s="111"/>
      <c r="D1254" s="244"/>
      <c r="E1254" s="244"/>
      <c r="F1254" s="111"/>
      <c r="G1254" s="114"/>
      <c r="H1254" s="192"/>
    </row>
    <row r="1255" spans="1:8" s="115" customFormat="1" ht="15">
      <c r="A1255" s="112"/>
      <c r="B1255" s="103"/>
      <c r="C1255" s="111"/>
      <c r="D1255" s="244"/>
      <c r="E1255" s="244"/>
      <c r="F1255" s="111"/>
      <c r="G1255" s="114"/>
      <c r="H1255" s="192"/>
    </row>
    <row r="1256" spans="1:8" s="115" customFormat="1" ht="15">
      <c r="A1256" s="112"/>
      <c r="B1256" s="103"/>
      <c r="C1256" s="111"/>
      <c r="D1256" s="244"/>
      <c r="E1256" s="244"/>
      <c r="F1256" s="111"/>
      <c r="G1256" s="114"/>
      <c r="H1256" s="192"/>
    </row>
    <row r="1257" spans="1:8" s="115" customFormat="1" ht="15">
      <c r="A1257" s="112"/>
      <c r="B1257" s="103"/>
      <c r="C1257" s="111"/>
      <c r="D1257" s="244"/>
      <c r="E1257" s="244"/>
      <c r="F1257" s="111"/>
      <c r="G1257" s="114"/>
      <c r="H1257" s="192"/>
    </row>
    <row r="1258" spans="1:8" s="115" customFormat="1" ht="15">
      <c r="A1258" s="112"/>
      <c r="B1258" s="103"/>
      <c r="C1258" s="111"/>
      <c r="D1258" s="244"/>
      <c r="E1258" s="244"/>
      <c r="F1258" s="111"/>
      <c r="G1258" s="114"/>
      <c r="H1258" s="192"/>
    </row>
    <row r="1259" spans="1:8" s="115" customFormat="1" ht="15">
      <c r="A1259" s="112"/>
      <c r="B1259" s="103"/>
      <c r="C1259" s="111"/>
      <c r="D1259" s="244"/>
      <c r="E1259" s="244"/>
      <c r="F1259" s="111"/>
      <c r="G1259" s="114"/>
      <c r="H1259" s="192"/>
    </row>
    <row r="1260" spans="1:8" s="115" customFormat="1" ht="15">
      <c r="A1260" s="112"/>
      <c r="B1260" s="103"/>
      <c r="C1260" s="111"/>
      <c r="D1260" s="244"/>
      <c r="E1260" s="244"/>
      <c r="F1260" s="111"/>
      <c r="G1260" s="114"/>
      <c r="H1260" s="192"/>
    </row>
    <row r="1261" spans="1:8" s="115" customFormat="1" ht="15">
      <c r="A1261" s="112"/>
      <c r="B1261" s="103"/>
      <c r="C1261" s="111"/>
      <c r="D1261" s="244"/>
      <c r="E1261" s="244"/>
      <c r="F1261" s="111"/>
      <c r="G1261" s="114"/>
      <c r="H1261" s="192"/>
    </row>
    <row r="1262" spans="1:8" s="115" customFormat="1" ht="15">
      <c r="A1262" s="112"/>
      <c r="B1262" s="103"/>
      <c r="C1262" s="111"/>
      <c r="D1262" s="244"/>
      <c r="E1262" s="244"/>
      <c r="F1262" s="111"/>
      <c r="G1262" s="114"/>
      <c r="H1262" s="192"/>
    </row>
    <row r="1263" spans="1:8" s="115" customFormat="1" ht="15">
      <c r="A1263" s="112"/>
      <c r="B1263" s="103"/>
      <c r="C1263" s="111"/>
      <c r="D1263" s="244"/>
      <c r="E1263" s="244"/>
      <c r="F1263" s="111"/>
      <c r="G1263" s="114"/>
      <c r="H1263" s="192"/>
    </row>
    <row r="1264" spans="1:8" s="115" customFormat="1" ht="15">
      <c r="A1264" s="112"/>
      <c r="B1264" s="103"/>
      <c r="C1264" s="111"/>
      <c r="D1264" s="244"/>
      <c r="E1264" s="244"/>
      <c r="F1264" s="111"/>
      <c r="G1264" s="114"/>
      <c r="H1264" s="192"/>
    </row>
    <row r="1265" spans="1:8" s="115" customFormat="1" ht="15">
      <c r="A1265" s="112"/>
      <c r="B1265" s="103"/>
      <c r="C1265" s="111"/>
      <c r="D1265" s="244"/>
      <c r="E1265" s="244"/>
      <c r="F1265" s="111"/>
      <c r="G1265" s="114"/>
      <c r="H1265" s="192"/>
    </row>
    <row r="1266" spans="1:8" s="115" customFormat="1" ht="15">
      <c r="A1266" s="112"/>
      <c r="B1266" s="103"/>
      <c r="C1266" s="111"/>
      <c r="D1266" s="244"/>
      <c r="E1266" s="244"/>
      <c r="F1266" s="111"/>
      <c r="G1266" s="114"/>
      <c r="H1266" s="192"/>
    </row>
    <row r="1267" spans="1:8" s="115" customFormat="1" ht="15">
      <c r="A1267" s="112"/>
      <c r="B1267" s="103"/>
      <c r="C1267" s="111"/>
      <c r="D1267" s="244"/>
      <c r="E1267" s="244"/>
      <c r="F1267" s="111"/>
      <c r="G1267" s="114"/>
      <c r="H1267" s="192"/>
    </row>
    <row r="1268" spans="1:8" s="115" customFormat="1" ht="15">
      <c r="A1268" s="112"/>
      <c r="B1268" s="103"/>
      <c r="C1268" s="111"/>
      <c r="D1268" s="244"/>
      <c r="E1268" s="244"/>
      <c r="F1268" s="111"/>
      <c r="G1268" s="114"/>
      <c r="H1268" s="192"/>
    </row>
    <row r="1269" spans="1:8" s="115" customFormat="1" ht="15">
      <c r="A1269" s="112"/>
      <c r="B1269" s="103"/>
      <c r="C1269" s="111"/>
      <c r="D1269" s="244"/>
      <c r="E1269" s="244"/>
      <c r="F1269" s="111"/>
      <c r="G1269" s="114"/>
      <c r="H1269" s="192"/>
    </row>
    <row r="1270" spans="1:8" s="115" customFormat="1" ht="15">
      <c r="A1270" s="112"/>
      <c r="B1270" s="103"/>
      <c r="C1270" s="111"/>
      <c r="D1270" s="244"/>
      <c r="E1270" s="244"/>
      <c r="F1270" s="111"/>
      <c r="G1270" s="114"/>
      <c r="H1270" s="192"/>
    </row>
    <row r="1271" spans="1:8" s="115" customFormat="1" ht="15">
      <c r="A1271" s="112"/>
      <c r="B1271" s="103"/>
      <c r="C1271" s="111"/>
      <c r="D1271" s="244"/>
      <c r="E1271" s="244"/>
      <c r="F1271" s="111"/>
      <c r="G1271" s="114"/>
      <c r="H1271" s="192"/>
    </row>
    <row r="1272" spans="1:8" s="115" customFormat="1" ht="15">
      <c r="A1272" s="112"/>
      <c r="B1272" s="103"/>
      <c r="C1272" s="111"/>
      <c r="D1272" s="244"/>
      <c r="E1272" s="244"/>
      <c r="F1272" s="111"/>
      <c r="G1272" s="114"/>
      <c r="H1272" s="192"/>
    </row>
    <row r="1273" spans="1:8" s="115" customFormat="1" ht="15">
      <c r="A1273" s="112"/>
      <c r="B1273" s="103"/>
      <c r="C1273" s="111"/>
      <c r="D1273" s="244"/>
      <c r="E1273" s="244"/>
      <c r="F1273" s="111"/>
      <c r="G1273" s="114"/>
      <c r="H1273" s="192"/>
    </row>
    <row r="1274" spans="1:8" s="115" customFormat="1" ht="15">
      <c r="A1274" s="112"/>
      <c r="B1274" s="103"/>
      <c r="C1274" s="111"/>
      <c r="D1274" s="244"/>
      <c r="E1274" s="244"/>
      <c r="F1274" s="111"/>
      <c r="G1274" s="114"/>
      <c r="H1274" s="192"/>
    </row>
    <row r="1275" spans="1:8" s="115" customFormat="1" ht="15">
      <c r="A1275" s="112"/>
      <c r="B1275" s="103"/>
      <c r="C1275" s="111"/>
      <c r="D1275" s="244"/>
      <c r="E1275" s="244"/>
      <c r="F1275" s="111"/>
      <c r="G1275" s="114"/>
      <c r="H1275" s="192"/>
    </row>
    <row r="1276" spans="1:8" s="115" customFormat="1" ht="15">
      <c r="A1276" s="112"/>
      <c r="B1276" s="103"/>
      <c r="C1276" s="111"/>
      <c r="D1276" s="244"/>
      <c r="E1276" s="244"/>
      <c r="F1276" s="111"/>
      <c r="G1276" s="114"/>
      <c r="H1276" s="192"/>
    </row>
    <row r="1277" spans="1:8" s="115" customFormat="1" ht="15">
      <c r="A1277" s="112"/>
      <c r="B1277" s="103"/>
      <c r="C1277" s="111"/>
      <c r="D1277" s="244"/>
      <c r="E1277" s="244"/>
      <c r="F1277" s="111"/>
      <c r="G1277" s="114"/>
      <c r="H1277" s="192"/>
    </row>
    <row r="1278" spans="1:8" s="115" customFormat="1" ht="15">
      <c r="A1278" s="112"/>
      <c r="B1278" s="103"/>
      <c r="C1278" s="111"/>
      <c r="D1278" s="244"/>
      <c r="E1278" s="244"/>
      <c r="F1278" s="111"/>
      <c r="G1278" s="114"/>
      <c r="H1278" s="192"/>
    </row>
    <row r="1279" spans="1:8" s="115" customFormat="1" ht="15">
      <c r="A1279" s="112"/>
      <c r="B1279" s="103"/>
      <c r="C1279" s="111"/>
      <c r="D1279" s="244"/>
      <c r="E1279" s="244"/>
      <c r="F1279" s="111"/>
      <c r="G1279" s="114"/>
      <c r="H1279" s="192"/>
    </row>
    <row r="1280" spans="1:8" s="115" customFormat="1" ht="15">
      <c r="A1280" s="112"/>
      <c r="B1280" s="103"/>
      <c r="C1280" s="111"/>
      <c r="D1280" s="244"/>
      <c r="E1280" s="244"/>
      <c r="F1280" s="111"/>
      <c r="G1280" s="114"/>
      <c r="H1280" s="192"/>
    </row>
    <row r="1281" spans="1:8" s="115" customFormat="1" ht="15">
      <c r="A1281" s="112"/>
      <c r="B1281" s="103"/>
      <c r="C1281" s="111"/>
      <c r="D1281" s="244"/>
      <c r="E1281" s="244"/>
      <c r="F1281" s="111"/>
      <c r="G1281" s="114"/>
      <c r="H1281" s="192"/>
    </row>
    <row r="1282" spans="1:8" s="115" customFormat="1" ht="15">
      <c r="A1282" s="112"/>
      <c r="B1282" s="103"/>
      <c r="C1282" s="111"/>
      <c r="D1282" s="244"/>
      <c r="E1282" s="244"/>
      <c r="F1282" s="111"/>
      <c r="G1282" s="114"/>
      <c r="H1282" s="192"/>
    </row>
    <row r="1283" spans="1:8" s="115" customFormat="1" ht="15">
      <c r="A1283" s="112"/>
      <c r="B1283" s="103"/>
      <c r="C1283" s="111"/>
      <c r="D1283" s="244"/>
      <c r="E1283" s="244"/>
      <c r="F1283" s="111"/>
      <c r="G1283" s="114"/>
      <c r="H1283" s="192"/>
    </row>
    <row r="1284" spans="1:8" s="115" customFormat="1" ht="15">
      <c r="A1284" s="112"/>
      <c r="B1284" s="103"/>
      <c r="C1284" s="111"/>
      <c r="D1284" s="244"/>
      <c r="E1284" s="244"/>
      <c r="F1284" s="111"/>
      <c r="G1284" s="114"/>
      <c r="H1284" s="192"/>
    </row>
    <row r="1285" spans="1:8" s="115" customFormat="1" ht="15">
      <c r="A1285" s="112"/>
      <c r="B1285" s="103"/>
      <c r="C1285" s="111"/>
      <c r="D1285" s="244"/>
      <c r="E1285" s="244"/>
      <c r="F1285" s="111"/>
      <c r="G1285" s="114"/>
      <c r="H1285" s="192"/>
    </row>
    <row r="1286" spans="1:8" s="115" customFormat="1" ht="15">
      <c r="A1286" s="112"/>
      <c r="B1286" s="103"/>
      <c r="C1286" s="111"/>
      <c r="D1286" s="244"/>
      <c r="E1286" s="244"/>
      <c r="F1286" s="111"/>
      <c r="G1286" s="114"/>
      <c r="H1286" s="192"/>
    </row>
    <row r="1287" spans="1:8" s="115" customFormat="1" ht="15">
      <c r="A1287" s="112"/>
      <c r="B1287" s="103"/>
      <c r="C1287" s="111"/>
      <c r="D1287" s="244"/>
      <c r="E1287" s="244"/>
      <c r="F1287" s="111"/>
      <c r="G1287" s="114"/>
      <c r="H1287" s="192"/>
    </row>
    <row r="1288" spans="1:8" s="115" customFormat="1" ht="15">
      <c r="A1288" s="112"/>
      <c r="B1288" s="103"/>
      <c r="C1288" s="111"/>
      <c r="D1288" s="244"/>
      <c r="E1288" s="244"/>
      <c r="F1288" s="111"/>
      <c r="G1288" s="114"/>
      <c r="H1288" s="192"/>
    </row>
    <row r="1289" spans="1:8" s="115" customFormat="1" ht="15">
      <c r="A1289" s="112"/>
      <c r="B1289" s="103"/>
      <c r="C1289" s="111"/>
      <c r="D1289" s="244"/>
      <c r="E1289" s="244"/>
      <c r="F1289" s="111"/>
      <c r="G1289" s="114"/>
      <c r="H1289" s="192"/>
    </row>
    <row r="1290" spans="1:8" s="115" customFormat="1" ht="15">
      <c r="A1290" s="112"/>
      <c r="B1290" s="103"/>
      <c r="C1290" s="111"/>
      <c r="D1290" s="244"/>
      <c r="E1290" s="244"/>
      <c r="F1290" s="111"/>
      <c r="G1290" s="114"/>
      <c r="H1290" s="192"/>
    </row>
    <row r="1291" spans="1:8" s="115" customFormat="1" ht="15">
      <c r="A1291" s="112"/>
      <c r="B1291" s="103"/>
      <c r="C1291" s="111"/>
      <c r="D1291" s="244"/>
      <c r="E1291" s="244"/>
      <c r="F1291" s="111"/>
      <c r="G1291" s="114"/>
      <c r="H1291" s="192"/>
    </row>
    <row r="1292" spans="1:8" s="115" customFormat="1" ht="15">
      <c r="A1292" s="112"/>
      <c r="B1292" s="103"/>
      <c r="C1292" s="111"/>
      <c r="D1292" s="244"/>
      <c r="E1292" s="244"/>
      <c r="F1292" s="111"/>
      <c r="G1292" s="114"/>
      <c r="H1292" s="192"/>
    </row>
    <row r="1293" spans="1:8" s="115" customFormat="1" ht="15">
      <c r="A1293" s="112"/>
      <c r="B1293" s="103"/>
      <c r="C1293" s="111"/>
      <c r="D1293" s="244"/>
      <c r="E1293" s="244"/>
      <c r="F1293" s="111"/>
      <c r="G1293" s="114"/>
      <c r="H1293" s="192"/>
    </row>
    <row r="1294" spans="1:8" s="115" customFormat="1" ht="15">
      <c r="A1294" s="112"/>
      <c r="B1294" s="103"/>
      <c r="C1294" s="111"/>
      <c r="D1294" s="244"/>
      <c r="E1294" s="244"/>
      <c r="F1294" s="111"/>
      <c r="G1294" s="114"/>
      <c r="H1294" s="192"/>
    </row>
    <row r="1295" spans="1:8" s="115" customFormat="1" ht="15">
      <c r="A1295" s="112"/>
      <c r="B1295" s="103"/>
      <c r="C1295" s="111"/>
      <c r="D1295" s="244"/>
      <c r="E1295" s="244"/>
      <c r="F1295" s="111"/>
      <c r="G1295" s="114"/>
      <c r="H1295" s="192"/>
    </row>
    <row r="1296" spans="1:8" s="115" customFormat="1" ht="15">
      <c r="A1296" s="112"/>
      <c r="B1296" s="103"/>
      <c r="C1296" s="111"/>
      <c r="D1296" s="244"/>
      <c r="E1296" s="244"/>
      <c r="F1296" s="111"/>
      <c r="G1296" s="114"/>
      <c r="H1296" s="192"/>
    </row>
    <row r="1297" spans="1:8" s="115" customFormat="1" ht="15">
      <c r="A1297" s="112"/>
      <c r="B1297" s="103"/>
      <c r="C1297" s="111"/>
      <c r="D1297" s="244"/>
      <c r="E1297" s="244"/>
      <c r="F1297" s="111"/>
      <c r="G1297" s="114"/>
      <c r="H1297" s="192"/>
    </row>
    <row r="1298" spans="1:8" s="115" customFormat="1" ht="15">
      <c r="A1298" s="112"/>
      <c r="B1298" s="103"/>
      <c r="C1298" s="111"/>
      <c r="D1298" s="244"/>
      <c r="E1298" s="244"/>
      <c r="F1298" s="111"/>
      <c r="G1298" s="114"/>
      <c r="H1298" s="192"/>
    </row>
    <row r="1299" spans="1:8" s="115" customFormat="1" ht="15">
      <c r="A1299" s="112"/>
      <c r="B1299" s="103"/>
      <c r="C1299" s="111"/>
      <c r="D1299" s="244"/>
      <c r="E1299" s="244"/>
      <c r="F1299" s="111"/>
      <c r="G1299" s="114"/>
      <c r="H1299" s="192"/>
    </row>
    <row r="1300" spans="1:8" s="115" customFormat="1" ht="15">
      <c r="A1300" s="112"/>
      <c r="B1300" s="103"/>
      <c r="C1300" s="111"/>
      <c r="D1300" s="244"/>
      <c r="E1300" s="244"/>
      <c r="F1300" s="111"/>
      <c r="G1300" s="114"/>
      <c r="H1300" s="192"/>
    </row>
    <row r="1301" spans="1:8" s="115" customFormat="1" ht="15">
      <c r="A1301" s="112"/>
      <c r="B1301" s="103"/>
      <c r="C1301" s="111"/>
      <c r="D1301" s="244"/>
      <c r="E1301" s="244"/>
      <c r="F1301" s="111"/>
      <c r="G1301" s="114"/>
      <c r="H1301" s="192"/>
    </row>
    <row r="1302" spans="1:8" s="115" customFormat="1" ht="15">
      <c r="A1302" s="112"/>
      <c r="B1302" s="103"/>
      <c r="C1302" s="111"/>
      <c r="D1302" s="244"/>
      <c r="E1302" s="244"/>
      <c r="F1302" s="111"/>
      <c r="G1302" s="114"/>
      <c r="H1302" s="192"/>
    </row>
    <row r="1303" spans="1:8" s="115" customFormat="1" ht="15">
      <c r="A1303" s="112"/>
      <c r="B1303" s="103"/>
      <c r="C1303" s="111"/>
      <c r="D1303" s="244"/>
      <c r="E1303" s="244"/>
      <c r="F1303" s="111"/>
      <c r="G1303" s="114"/>
      <c r="H1303" s="192"/>
    </row>
    <row r="1304" spans="1:8" s="115" customFormat="1" ht="15">
      <c r="A1304" s="112"/>
      <c r="B1304" s="103"/>
      <c r="C1304" s="111"/>
      <c r="D1304" s="244"/>
      <c r="E1304" s="244"/>
      <c r="F1304" s="111"/>
      <c r="G1304" s="114"/>
      <c r="H1304" s="192"/>
    </row>
    <row r="1305" spans="1:8" s="115" customFormat="1" ht="15">
      <c r="A1305" s="112"/>
      <c r="B1305" s="103"/>
      <c r="C1305" s="111"/>
      <c r="D1305" s="244"/>
      <c r="E1305" s="244"/>
      <c r="F1305" s="111"/>
      <c r="G1305" s="114"/>
      <c r="H1305" s="192"/>
    </row>
    <row r="1306" spans="1:8" s="115" customFormat="1" ht="15">
      <c r="A1306" s="112"/>
      <c r="B1306" s="103"/>
      <c r="C1306" s="111"/>
      <c r="D1306" s="244"/>
      <c r="E1306" s="244"/>
      <c r="F1306" s="111"/>
      <c r="G1306" s="114"/>
      <c r="H1306" s="192"/>
    </row>
    <row r="1307" spans="1:8" s="115" customFormat="1" ht="15">
      <c r="A1307" s="112"/>
      <c r="B1307" s="103"/>
      <c r="C1307" s="111"/>
      <c r="D1307" s="244"/>
      <c r="E1307" s="244"/>
      <c r="F1307" s="111"/>
      <c r="G1307" s="114"/>
      <c r="H1307" s="192"/>
    </row>
    <row r="1308" spans="1:8" s="115" customFormat="1" ht="15">
      <c r="A1308" s="112"/>
      <c r="B1308" s="103"/>
      <c r="C1308" s="111"/>
      <c r="D1308" s="244"/>
      <c r="E1308" s="244"/>
      <c r="F1308" s="111"/>
      <c r="G1308" s="114"/>
      <c r="H1308" s="192"/>
    </row>
    <row r="1309" spans="1:8" s="115" customFormat="1" ht="15">
      <c r="A1309" s="112"/>
      <c r="B1309" s="103"/>
      <c r="C1309" s="111"/>
      <c r="D1309" s="244"/>
      <c r="E1309" s="244"/>
      <c r="F1309" s="111"/>
      <c r="G1309" s="114"/>
      <c r="H1309" s="192"/>
    </row>
    <row r="1310" spans="1:8" s="115" customFormat="1" ht="15">
      <c r="A1310" s="112"/>
      <c r="B1310" s="103"/>
      <c r="C1310" s="111"/>
      <c r="D1310" s="244"/>
      <c r="E1310" s="244"/>
      <c r="F1310" s="111"/>
      <c r="G1310" s="114"/>
      <c r="H1310" s="192"/>
    </row>
    <row r="1311" spans="1:8" s="115" customFormat="1" ht="15">
      <c r="A1311" s="112"/>
      <c r="B1311" s="103"/>
      <c r="C1311" s="111"/>
      <c r="D1311" s="244"/>
      <c r="E1311" s="244"/>
      <c r="F1311" s="111"/>
      <c r="G1311" s="114"/>
      <c r="H1311" s="192"/>
    </row>
    <row r="1312" spans="1:8" s="115" customFormat="1" ht="15">
      <c r="A1312" s="112"/>
      <c r="B1312" s="103"/>
      <c r="C1312" s="111"/>
      <c r="D1312" s="244"/>
      <c r="E1312" s="244"/>
      <c r="F1312" s="111"/>
      <c r="G1312" s="114"/>
      <c r="H1312" s="192"/>
    </row>
    <row r="1313" spans="1:8" s="115" customFormat="1" ht="15">
      <c r="A1313" s="112"/>
      <c r="B1313" s="103"/>
      <c r="C1313" s="111"/>
      <c r="D1313" s="244"/>
      <c r="E1313" s="244"/>
      <c r="F1313" s="111"/>
      <c r="G1313" s="114"/>
      <c r="H1313" s="192"/>
    </row>
    <row r="1314" spans="1:8" s="115" customFormat="1" ht="15">
      <c r="A1314" s="112"/>
      <c r="B1314" s="103"/>
      <c r="C1314" s="111"/>
      <c r="D1314" s="244"/>
      <c r="E1314" s="244"/>
      <c r="F1314" s="111"/>
      <c r="G1314" s="114"/>
      <c r="H1314" s="192"/>
    </row>
    <row r="1315" spans="1:8" s="115" customFormat="1" ht="15">
      <c r="A1315" s="112"/>
      <c r="B1315" s="103"/>
      <c r="C1315" s="111"/>
      <c r="D1315" s="244"/>
      <c r="E1315" s="244"/>
      <c r="F1315" s="111"/>
      <c r="G1315" s="114"/>
      <c r="H1315" s="192"/>
    </row>
    <row r="1316" spans="1:8" s="115" customFormat="1" ht="15">
      <c r="A1316" s="112"/>
      <c r="B1316" s="103"/>
      <c r="C1316" s="111"/>
      <c r="D1316" s="244"/>
      <c r="E1316" s="244"/>
      <c r="F1316" s="111"/>
      <c r="G1316" s="114"/>
      <c r="H1316" s="192"/>
    </row>
    <row r="1317" spans="1:8" s="115" customFormat="1" ht="15">
      <c r="A1317" s="112"/>
      <c r="B1317" s="103"/>
      <c r="C1317" s="111"/>
      <c r="D1317" s="244"/>
      <c r="E1317" s="244"/>
      <c r="F1317" s="111"/>
      <c r="G1317" s="114"/>
      <c r="H1317" s="192"/>
    </row>
    <row r="1318" spans="1:8" s="115" customFormat="1" ht="15">
      <c r="A1318" s="112"/>
      <c r="B1318" s="103"/>
      <c r="C1318" s="111"/>
      <c r="D1318" s="244"/>
      <c r="E1318" s="244"/>
      <c r="F1318" s="111"/>
      <c r="G1318" s="114"/>
      <c r="H1318" s="192"/>
    </row>
    <row r="1319" spans="1:8" s="115" customFormat="1" ht="15">
      <c r="A1319" s="112"/>
      <c r="B1319" s="103"/>
      <c r="C1319" s="111"/>
      <c r="D1319" s="244"/>
      <c r="E1319" s="244"/>
      <c r="F1319" s="111"/>
      <c r="G1319" s="114"/>
      <c r="H1319" s="192"/>
    </row>
    <row r="1320" spans="1:8" s="115" customFormat="1" ht="15">
      <c r="A1320" s="112"/>
      <c r="B1320" s="103"/>
      <c r="C1320" s="111"/>
      <c r="D1320" s="244"/>
      <c r="E1320" s="244"/>
      <c r="F1320" s="111"/>
      <c r="G1320" s="114"/>
      <c r="H1320" s="192"/>
    </row>
    <row r="1321" spans="1:8" s="115" customFormat="1" ht="15">
      <c r="A1321" s="112"/>
      <c r="B1321" s="103"/>
      <c r="C1321" s="111"/>
      <c r="D1321" s="244"/>
      <c r="E1321" s="244"/>
      <c r="F1321" s="111"/>
      <c r="G1321" s="114"/>
      <c r="H1321" s="192"/>
    </row>
    <row r="1322" spans="1:8" s="115" customFormat="1" ht="15">
      <c r="A1322" s="112"/>
      <c r="B1322" s="103"/>
      <c r="C1322" s="111"/>
      <c r="D1322" s="244"/>
      <c r="E1322" s="244"/>
      <c r="F1322" s="111"/>
      <c r="G1322" s="114"/>
      <c r="H1322" s="192"/>
    </row>
    <row r="1323" spans="1:8" s="115" customFormat="1" ht="15">
      <c r="A1323" s="112"/>
      <c r="B1323" s="103"/>
      <c r="C1323" s="111"/>
      <c r="D1323" s="244"/>
      <c r="E1323" s="244"/>
      <c r="F1323" s="111"/>
      <c r="G1323" s="114"/>
      <c r="H1323" s="192"/>
    </row>
    <row r="1324" spans="1:8" s="115" customFormat="1" ht="15">
      <c r="A1324" s="112"/>
      <c r="B1324" s="103"/>
      <c r="C1324" s="111"/>
      <c r="D1324" s="244"/>
      <c r="E1324" s="244"/>
      <c r="F1324" s="111"/>
      <c r="G1324" s="114"/>
      <c r="H1324" s="192"/>
    </row>
    <row r="1325" spans="1:8" s="115" customFormat="1" ht="15">
      <c r="A1325" s="112"/>
      <c r="B1325" s="103"/>
      <c r="C1325" s="111"/>
      <c r="D1325" s="244"/>
      <c r="E1325" s="244"/>
      <c r="F1325" s="111"/>
      <c r="G1325" s="114"/>
      <c r="H1325" s="192"/>
    </row>
    <row r="1326" spans="1:8" s="115" customFormat="1" ht="15">
      <c r="A1326" s="112"/>
      <c r="B1326" s="103"/>
      <c r="C1326" s="111"/>
      <c r="D1326" s="244"/>
      <c r="E1326" s="244"/>
      <c r="F1326" s="111"/>
      <c r="G1326" s="114"/>
      <c r="H1326" s="192"/>
    </row>
    <row r="1327" spans="1:8" s="115" customFormat="1" ht="15">
      <c r="A1327" s="112"/>
      <c r="B1327" s="103"/>
      <c r="C1327" s="111"/>
      <c r="D1327" s="244"/>
      <c r="E1327" s="244"/>
      <c r="F1327" s="111"/>
      <c r="G1327" s="114"/>
      <c r="H1327" s="192"/>
    </row>
    <row r="1328" spans="1:8" s="115" customFormat="1" ht="15">
      <c r="A1328" s="112"/>
      <c r="B1328" s="103"/>
      <c r="C1328" s="111"/>
      <c r="D1328" s="244"/>
      <c r="E1328" s="244"/>
      <c r="F1328" s="111"/>
      <c r="G1328" s="114"/>
      <c r="H1328" s="192"/>
    </row>
    <row r="1329" spans="1:8" s="115" customFormat="1" ht="15">
      <c r="A1329" s="112"/>
      <c r="B1329" s="103"/>
      <c r="C1329" s="111"/>
      <c r="D1329" s="244"/>
      <c r="E1329" s="244"/>
      <c r="F1329" s="111"/>
      <c r="G1329" s="114"/>
      <c r="H1329" s="192"/>
    </row>
    <row r="1330" spans="1:8" s="115" customFormat="1" ht="15">
      <c r="A1330" s="112"/>
      <c r="B1330" s="103"/>
      <c r="C1330" s="111"/>
      <c r="D1330" s="244"/>
      <c r="E1330" s="244"/>
      <c r="F1330" s="111"/>
      <c r="G1330" s="114"/>
      <c r="H1330" s="192"/>
    </row>
    <row r="1331" spans="1:8" s="115" customFormat="1" ht="15">
      <c r="A1331" s="112"/>
      <c r="B1331" s="103"/>
      <c r="C1331" s="111"/>
      <c r="D1331" s="244"/>
      <c r="E1331" s="244"/>
      <c r="F1331" s="111"/>
      <c r="G1331" s="114"/>
      <c r="H1331" s="192"/>
    </row>
    <row r="1332" spans="1:8" s="115" customFormat="1" ht="15">
      <c r="A1332" s="112"/>
      <c r="B1332" s="103"/>
      <c r="C1332" s="111"/>
      <c r="D1332" s="244"/>
      <c r="E1332" s="244"/>
      <c r="F1332" s="111"/>
      <c r="G1332" s="114"/>
      <c r="H1332" s="192"/>
    </row>
    <row r="1333" spans="1:8" s="115" customFormat="1" ht="15">
      <c r="A1333" s="112"/>
      <c r="B1333" s="103"/>
      <c r="C1333" s="111"/>
      <c r="D1333" s="244"/>
      <c r="E1333" s="244"/>
      <c r="F1333" s="111"/>
      <c r="G1333" s="114"/>
      <c r="H1333" s="192"/>
    </row>
    <row r="1334" spans="1:8" s="115" customFormat="1" ht="15">
      <c r="A1334" s="112"/>
      <c r="B1334" s="103"/>
      <c r="C1334" s="111"/>
      <c r="D1334" s="244"/>
      <c r="E1334" s="244"/>
      <c r="F1334" s="111"/>
      <c r="G1334" s="114"/>
      <c r="H1334" s="192"/>
    </row>
    <row r="1335" spans="1:8" s="115" customFormat="1" ht="15">
      <c r="A1335" s="112"/>
      <c r="B1335" s="103"/>
      <c r="C1335" s="111"/>
      <c r="D1335" s="244"/>
      <c r="E1335" s="244"/>
      <c r="F1335" s="111"/>
      <c r="G1335" s="114"/>
      <c r="H1335" s="192"/>
    </row>
    <row r="1336" spans="1:8" s="115" customFormat="1" ht="15">
      <c r="A1336" s="112"/>
      <c r="B1336" s="103"/>
      <c r="C1336" s="111"/>
      <c r="D1336" s="244"/>
      <c r="E1336" s="244"/>
      <c r="F1336" s="111"/>
      <c r="G1336" s="114"/>
      <c r="H1336" s="192"/>
    </row>
    <row r="1337" spans="1:8" s="115" customFormat="1" ht="15">
      <c r="A1337" s="112"/>
      <c r="B1337" s="103"/>
      <c r="C1337" s="111"/>
      <c r="D1337" s="244"/>
      <c r="E1337" s="244"/>
      <c r="F1337" s="111"/>
      <c r="G1337" s="114"/>
      <c r="H1337" s="192"/>
    </row>
    <row r="1338" spans="1:8" s="115" customFormat="1" ht="15">
      <c r="A1338" s="112"/>
      <c r="B1338" s="103"/>
      <c r="C1338" s="111"/>
      <c r="D1338" s="244"/>
      <c r="E1338" s="244"/>
      <c r="F1338" s="111"/>
      <c r="G1338" s="114"/>
      <c r="H1338" s="192"/>
    </row>
    <row r="1339" spans="1:8" s="115" customFormat="1" ht="15">
      <c r="A1339" s="112"/>
      <c r="B1339" s="103"/>
      <c r="C1339" s="111"/>
      <c r="D1339" s="244"/>
      <c r="E1339" s="244"/>
      <c r="F1339" s="111"/>
      <c r="G1339" s="114"/>
      <c r="H1339" s="192"/>
    </row>
    <row r="1340" spans="1:8" s="115" customFormat="1" ht="15">
      <c r="A1340" s="112"/>
      <c r="B1340" s="103"/>
      <c r="C1340" s="111"/>
      <c r="D1340" s="244"/>
      <c r="E1340" s="244"/>
      <c r="F1340" s="111"/>
      <c r="G1340" s="114"/>
      <c r="H1340" s="192"/>
    </row>
    <row r="1341" spans="1:8" s="115" customFormat="1" ht="15">
      <c r="A1341" s="112"/>
      <c r="B1341" s="103"/>
      <c r="C1341" s="111"/>
      <c r="D1341" s="244"/>
      <c r="E1341" s="244"/>
      <c r="F1341" s="111"/>
      <c r="G1341" s="114"/>
      <c r="H1341" s="192"/>
    </row>
    <row r="1342" spans="1:8" s="115" customFormat="1" ht="15">
      <c r="A1342" s="112"/>
      <c r="B1342" s="103"/>
      <c r="C1342" s="111"/>
      <c r="D1342" s="244"/>
      <c r="E1342" s="244"/>
      <c r="F1342" s="111"/>
      <c r="G1342" s="114"/>
      <c r="H1342" s="192"/>
    </row>
    <row r="1343" spans="1:8" s="115" customFormat="1" ht="15">
      <c r="A1343" s="112"/>
      <c r="B1343" s="103"/>
      <c r="C1343" s="111"/>
      <c r="D1343" s="244"/>
      <c r="E1343" s="244"/>
      <c r="F1343" s="111"/>
      <c r="G1343" s="114"/>
      <c r="H1343" s="192"/>
    </row>
    <row r="1344" spans="1:8" s="115" customFormat="1" ht="15">
      <c r="A1344" s="112"/>
      <c r="B1344" s="103"/>
      <c r="C1344" s="111"/>
      <c r="D1344" s="244"/>
      <c r="E1344" s="244"/>
      <c r="F1344" s="111"/>
      <c r="G1344" s="114"/>
      <c r="H1344" s="192"/>
    </row>
    <row r="1345" spans="1:8" s="115" customFormat="1" ht="15">
      <c r="A1345" s="112"/>
      <c r="B1345" s="103"/>
      <c r="C1345" s="111"/>
      <c r="D1345" s="244"/>
      <c r="E1345" s="244"/>
      <c r="F1345" s="111"/>
      <c r="G1345" s="114"/>
      <c r="H1345" s="192"/>
    </row>
    <row r="1346" spans="1:8" s="115" customFormat="1" ht="15">
      <c r="A1346" s="112"/>
      <c r="B1346" s="103"/>
      <c r="C1346" s="111"/>
      <c r="D1346" s="244"/>
      <c r="E1346" s="244"/>
      <c r="F1346" s="111"/>
      <c r="G1346" s="114"/>
      <c r="H1346" s="192"/>
    </row>
    <row r="1347" spans="1:8" s="115" customFormat="1" ht="15">
      <c r="A1347" s="112"/>
      <c r="B1347" s="103"/>
      <c r="C1347" s="111"/>
      <c r="D1347" s="244"/>
      <c r="E1347" s="244"/>
      <c r="F1347" s="111"/>
      <c r="G1347" s="114"/>
      <c r="H1347" s="192"/>
    </row>
    <row r="1348" spans="1:8" s="115" customFormat="1" ht="15">
      <c r="A1348" s="112"/>
      <c r="B1348" s="103"/>
      <c r="C1348" s="111"/>
      <c r="D1348" s="244"/>
      <c r="E1348" s="244"/>
      <c r="F1348" s="111"/>
      <c r="G1348" s="114"/>
      <c r="H1348" s="192"/>
    </row>
    <row r="1349" spans="1:8" s="115" customFormat="1" ht="15">
      <c r="A1349" s="112"/>
      <c r="B1349" s="103"/>
      <c r="C1349" s="111"/>
      <c r="D1349" s="244"/>
      <c r="E1349" s="244"/>
      <c r="F1349" s="111"/>
      <c r="G1349" s="114"/>
      <c r="H1349" s="192"/>
    </row>
    <row r="1350" spans="1:8" s="115" customFormat="1" ht="15">
      <c r="A1350" s="112"/>
      <c r="B1350" s="103"/>
      <c r="C1350" s="111"/>
      <c r="D1350" s="244"/>
      <c r="E1350" s="244"/>
      <c r="F1350" s="111"/>
      <c r="G1350" s="114"/>
      <c r="H1350" s="192"/>
    </row>
    <row r="1351" spans="1:8" s="115" customFormat="1" ht="15">
      <c r="A1351" s="112"/>
      <c r="B1351" s="103"/>
      <c r="C1351" s="111"/>
      <c r="D1351" s="244"/>
      <c r="E1351" s="244"/>
      <c r="F1351" s="111"/>
      <c r="G1351" s="114"/>
      <c r="H1351" s="192"/>
    </row>
    <row r="1352" spans="1:8" s="115" customFormat="1" ht="15">
      <c r="A1352" s="112"/>
      <c r="B1352" s="103"/>
      <c r="C1352" s="111"/>
      <c r="D1352" s="244"/>
      <c r="E1352" s="244"/>
      <c r="F1352" s="111"/>
      <c r="G1352" s="114"/>
      <c r="H1352" s="192"/>
    </row>
    <row r="1353" spans="1:8" s="115" customFormat="1" ht="15">
      <c r="A1353" s="112"/>
      <c r="B1353" s="103"/>
      <c r="C1353" s="111"/>
      <c r="D1353" s="244"/>
      <c r="E1353" s="244"/>
      <c r="F1353" s="111"/>
      <c r="G1353" s="114"/>
      <c r="H1353" s="192"/>
    </row>
    <row r="1354" spans="1:8" s="115" customFormat="1" ht="15">
      <c r="A1354" s="112"/>
      <c r="B1354" s="103"/>
      <c r="C1354" s="111"/>
      <c r="D1354" s="244"/>
      <c r="E1354" s="244"/>
      <c r="F1354" s="111"/>
      <c r="G1354" s="114"/>
      <c r="H1354" s="192"/>
    </row>
    <row r="1355" spans="1:8" s="115" customFormat="1" ht="15">
      <c r="A1355" s="112"/>
      <c r="B1355" s="103"/>
      <c r="C1355" s="111"/>
      <c r="D1355" s="244"/>
      <c r="E1355" s="244"/>
      <c r="F1355" s="111"/>
      <c r="G1355" s="114"/>
      <c r="H1355" s="192"/>
    </row>
    <row r="1356" spans="1:8" s="115" customFormat="1" ht="15">
      <c r="A1356" s="112"/>
      <c r="B1356" s="103"/>
      <c r="C1356" s="111"/>
      <c r="D1356" s="244"/>
      <c r="E1356" s="244"/>
      <c r="F1356" s="111"/>
      <c r="G1356" s="114"/>
      <c r="H1356" s="192"/>
    </row>
    <row r="1357" spans="1:8" s="115" customFormat="1" ht="15">
      <c r="A1357" s="112"/>
      <c r="B1357" s="103"/>
      <c r="C1357" s="111"/>
      <c r="D1357" s="244"/>
      <c r="E1357" s="244"/>
      <c r="F1357" s="111"/>
      <c r="G1357" s="114"/>
      <c r="H1357" s="192"/>
    </row>
    <row r="1358" spans="1:8" s="115" customFormat="1" ht="15">
      <c r="A1358" s="112"/>
      <c r="B1358" s="103"/>
      <c r="C1358" s="111"/>
      <c r="D1358" s="244"/>
      <c r="E1358" s="244"/>
      <c r="F1358" s="111"/>
      <c r="G1358" s="114"/>
      <c r="H1358" s="192"/>
    </row>
    <row r="1359" spans="1:8" s="115" customFormat="1" ht="15">
      <c r="A1359" s="112"/>
      <c r="B1359" s="103"/>
      <c r="C1359" s="111"/>
      <c r="D1359" s="244"/>
      <c r="E1359" s="244"/>
      <c r="F1359" s="111"/>
      <c r="G1359" s="114"/>
      <c r="H1359" s="192"/>
    </row>
    <row r="1360" spans="1:8" s="115" customFormat="1" ht="15">
      <c r="A1360" s="112"/>
      <c r="B1360" s="103"/>
      <c r="C1360" s="111"/>
      <c r="D1360" s="244"/>
      <c r="E1360" s="244"/>
      <c r="F1360" s="111"/>
      <c r="G1360" s="114"/>
      <c r="H1360" s="192"/>
    </row>
    <row r="1361" spans="1:8" s="115" customFormat="1" ht="15">
      <c r="A1361" s="112"/>
      <c r="B1361" s="103"/>
      <c r="C1361" s="111"/>
      <c r="D1361" s="244"/>
      <c r="E1361" s="244"/>
      <c r="F1361" s="111"/>
      <c r="G1361" s="114"/>
      <c r="H1361" s="192"/>
    </row>
    <row r="1362" spans="1:8" s="115" customFormat="1" ht="15">
      <c r="A1362" s="112"/>
      <c r="B1362" s="103"/>
      <c r="C1362" s="111"/>
      <c r="D1362" s="244"/>
      <c r="E1362" s="244"/>
      <c r="F1362" s="111"/>
      <c r="G1362" s="114"/>
      <c r="H1362" s="192"/>
    </row>
    <row r="1363" spans="1:8" s="115" customFormat="1" ht="15">
      <c r="A1363" s="112"/>
      <c r="B1363" s="103"/>
      <c r="C1363" s="111"/>
      <c r="D1363" s="244"/>
      <c r="E1363" s="244"/>
      <c r="F1363" s="111"/>
      <c r="G1363" s="114"/>
      <c r="H1363" s="192"/>
    </row>
    <row r="1364" spans="1:8" s="115" customFormat="1" ht="15">
      <c r="A1364" s="112"/>
      <c r="B1364" s="103"/>
      <c r="C1364" s="111"/>
      <c r="D1364" s="244"/>
      <c r="E1364" s="244"/>
      <c r="F1364" s="111"/>
      <c r="G1364" s="114"/>
      <c r="H1364" s="192"/>
    </row>
    <row r="1365" spans="1:8" s="115" customFormat="1" ht="15">
      <c r="A1365" s="112"/>
      <c r="B1365" s="103"/>
      <c r="C1365" s="111"/>
      <c r="D1365" s="244"/>
      <c r="E1365" s="244"/>
      <c r="F1365" s="111"/>
      <c r="G1365" s="114"/>
      <c r="H1365" s="192"/>
    </row>
    <row r="1366" spans="1:8" s="115" customFormat="1" ht="15">
      <c r="A1366" s="112"/>
      <c r="B1366" s="103"/>
      <c r="C1366" s="111"/>
      <c r="D1366" s="244"/>
      <c r="E1366" s="244"/>
      <c r="F1366" s="111"/>
      <c r="G1366" s="114"/>
      <c r="H1366" s="192"/>
    </row>
    <row r="1367" spans="1:8" s="115" customFormat="1" ht="15">
      <c r="A1367" s="112"/>
      <c r="B1367" s="103"/>
      <c r="C1367" s="111"/>
      <c r="D1367" s="244"/>
      <c r="E1367" s="244"/>
      <c r="F1367" s="111"/>
      <c r="G1367" s="114"/>
      <c r="H1367" s="192"/>
    </row>
    <row r="1368" spans="1:8" s="115" customFormat="1" ht="15">
      <c r="A1368" s="112"/>
      <c r="B1368" s="103"/>
      <c r="C1368" s="111"/>
      <c r="D1368" s="244"/>
      <c r="E1368" s="244"/>
      <c r="F1368" s="111"/>
      <c r="G1368" s="114"/>
      <c r="H1368" s="192"/>
    </row>
    <row r="1369" spans="1:8" s="115" customFormat="1" ht="15">
      <c r="A1369" s="112"/>
      <c r="B1369" s="103"/>
      <c r="C1369" s="111"/>
      <c r="D1369" s="244"/>
      <c r="E1369" s="244"/>
      <c r="F1369" s="111"/>
      <c r="G1369" s="114"/>
      <c r="H1369" s="192"/>
    </row>
    <row r="1370" spans="1:8" s="115" customFormat="1" ht="15">
      <c r="A1370" s="112"/>
      <c r="B1370" s="103"/>
      <c r="C1370" s="111"/>
      <c r="D1370" s="244"/>
      <c r="E1370" s="244"/>
      <c r="F1370" s="111"/>
      <c r="G1370" s="114"/>
      <c r="H1370" s="192"/>
    </row>
    <row r="1371" spans="1:8" s="115" customFormat="1" ht="15">
      <c r="A1371" s="112"/>
      <c r="B1371" s="103"/>
      <c r="C1371" s="111"/>
      <c r="D1371" s="244"/>
      <c r="E1371" s="244"/>
      <c r="F1371" s="111"/>
      <c r="G1371" s="114"/>
      <c r="H1371" s="192"/>
    </row>
    <row r="1372" spans="1:8" s="115" customFormat="1" ht="15">
      <c r="A1372" s="112"/>
      <c r="B1372" s="103"/>
      <c r="C1372" s="111"/>
      <c r="D1372" s="244"/>
      <c r="E1372" s="244"/>
      <c r="F1372" s="111"/>
      <c r="G1372" s="114"/>
      <c r="H1372" s="192"/>
    </row>
    <row r="1373" spans="1:8" s="115" customFormat="1" ht="15">
      <c r="A1373" s="112"/>
      <c r="B1373" s="103"/>
      <c r="C1373" s="111"/>
      <c r="D1373" s="244"/>
      <c r="E1373" s="244"/>
      <c r="F1373" s="111"/>
      <c r="G1373" s="114"/>
      <c r="H1373" s="192"/>
    </row>
    <row r="1374" spans="1:8" s="115" customFormat="1" ht="15">
      <c r="A1374" s="112"/>
      <c r="B1374" s="103"/>
      <c r="C1374" s="111"/>
      <c r="D1374" s="244"/>
      <c r="E1374" s="244"/>
      <c r="F1374" s="111"/>
      <c r="G1374" s="114"/>
      <c r="H1374" s="192"/>
    </row>
    <row r="1375" spans="1:8" s="115" customFormat="1" ht="15">
      <c r="A1375" s="112"/>
      <c r="B1375" s="103"/>
      <c r="C1375" s="111"/>
      <c r="D1375" s="244"/>
      <c r="E1375" s="244"/>
      <c r="F1375" s="111"/>
      <c r="G1375" s="114"/>
      <c r="H1375" s="192"/>
    </row>
    <row r="1376" spans="1:8" s="115" customFormat="1" ht="15">
      <c r="A1376" s="112"/>
      <c r="B1376" s="103"/>
      <c r="C1376" s="111"/>
      <c r="D1376" s="244"/>
      <c r="E1376" s="244"/>
      <c r="F1376" s="111"/>
      <c r="G1376" s="114"/>
      <c r="H1376" s="192"/>
    </row>
    <row r="1377" spans="1:8" s="115" customFormat="1" ht="15">
      <c r="A1377" s="112"/>
      <c r="B1377" s="103"/>
      <c r="C1377" s="111"/>
      <c r="D1377" s="244"/>
      <c r="E1377" s="244"/>
      <c r="F1377" s="111"/>
      <c r="G1377" s="114"/>
      <c r="H1377" s="192"/>
    </row>
    <row r="1378" spans="1:8" s="115" customFormat="1" ht="15">
      <c r="A1378" s="112"/>
      <c r="B1378" s="103"/>
      <c r="C1378" s="111"/>
      <c r="D1378" s="244"/>
      <c r="E1378" s="244"/>
      <c r="F1378" s="111"/>
      <c r="G1378" s="114"/>
      <c r="H1378" s="192"/>
    </row>
    <row r="1379" spans="1:8" s="115" customFormat="1" ht="15">
      <c r="A1379" s="112"/>
      <c r="B1379" s="103"/>
      <c r="C1379" s="111"/>
      <c r="D1379" s="244"/>
      <c r="E1379" s="244"/>
      <c r="F1379" s="111"/>
      <c r="G1379" s="114"/>
      <c r="H1379" s="192"/>
    </row>
    <row r="1380" spans="1:8" s="115" customFormat="1" ht="15">
      <c r="A1380" s="112"/>
      <c r="B1380" s="103"/>
      <c r="C1380" s="111"/>
      <c r="D1380" s="244"/>
      <c r="E1380" s="244"/>
      <c r="F1380" s="111"/>
      <c r="G1380" s="114"/>
      <c r="H1380" s="192"/>
    </row>
    <row r="1381" spans="1:8" s="115" customFormat="1" ht="15">
      <c r="A1381" s="112"/>
      <c r="B1381" s="103"/>
      <c r="C1381" s="111"/>
      <c r="D1381" s="244"/>
      <c r="E1381" s="244"/>
      <c r="F1381" s="111"/>
      <c r="G1381" s="114"/>
      <c r="H1381" s="192"/>
    </row>
    <row r="1382" spans="1:8" s="115" customFormat="1" ht="15">
      <c r="A1382" s="112"/>
      <c r="B1382" s="103"/>
      <c r="C1382" s="111"/>
      <c r="D1382" s="244"/>
      <c r="E1382" s="244"/>
      <c r="F1382" s="111"/>
      <c r="G1382" s="114"/>
      <c r="H1382" s="192"/>
    </row>
    <row r="1383" spans="1:8" s="115" customFormat="1" ht="15">
      <c r="A1383" s="112"/>
      <c r="B1383" s="103"/>
      <c r="C1383" s="111"/>
      <c r="D1383" s="244"/>
      <c r="E1383" s="244"/>
      <c r="F1383" s="111"/>
      <c r="G1383" s="114"/>
      <c r="H1383" s="192"/>
    </row>
    <row r="1384" spans="1:8" s="115" customFormat="1" ht="15">
      <c r="A1384" s="112"/>
      <c r="B1384" s="103"/>
      <c r="C1384" s="111"/>
      <c r="D1384" s="244"/>
      <c r="E1384" s="244"/>
      <c r="F1384" s="111"/>
      <c r="G1384" s="114"/>
      <c r="H1384" s="192"/>
    </row>
    <row r="1385" spans="1:8" s="115" customFormat="1" ht="15">
      <c r="A1385" s="112"/>
      <c r="B1385" s="103"/>
      <c r="C1385" s="111"/>
      <c r="D1385" s="244"/>
      <c r="E1385" s="244"/>
      <c r="F1385" s="111"/>
      <c r="G1385" s="114"/>
      <c r="H1385" s="192"/>
    </row>
    <row r="1386" spans="1:8" s="115" customFormat="1" ht="15">
      <c r="A1386" s="112"/>
      <c r="B1386" s="103"/>
      <c r="C1386" s="111"/>
      <c r="D1386" s="244"/>
      <c r="E1386" s="244"/>
      <c r="F1386" s="111"/>
      <c r="G1386" s="114"/>
      <c r="H1386" s="192"/>
    </row>
    <row r="1387" spans="1:8" s="115" customFormat="1" ht="15">
      <c r="A1387" s="112"/>
      <c r="B1387" s="103"/>
      <c r="C1387" s="111"/>
      <c r="D1387" s="244"/>
      <c r="E1387" s="244"/>
      <c r="F1387" s="111"/>
      <c r="G1387" s="114"/>
      <c r="H1387" s="192"/>
    </row>
    <row r="1388" spans="1:8" s="115" customFormat="1" ht="15">
      <c r="A1388" s="112"/>
      <c r="B1388" s="103"/>
      <c r="C1388" s="111"/>
      <c r="D1388" s="244"/>
      <c r="E1388" s="244"/>
      <c r="F1388" s="111"/>
      <c r="G1388" s="114"/>
      <c r="H1388" s="192"/>
    </row>
    <row r="1389" spans="1:8" s="115" customFormat="1" ht="15">
      <c r="A1389" s="112"/>
      <c r="B1389" s="103"/>
      <c r="C1389" s="111"/>
      <c r="D1389" s="244"/>
      <c r="E1389" s="244"/>
      <c r="F1389" s="111"/>
      <c r="G1389" s="114"/>
      <c r="H1389" s="192"/>
    </row>
    <row r="1390" spans="1:8" s="115" customFormat="1" ht="15">
      <c r="A1390" s="112"/>
      <c r="B1390" s="103"/>
      <c r="C1390" s="111"/>
      <c r="D1390" s="244"/>
      <c r="E1390" s="244"/>
      <c r="F1390" s="111"/>
      <c r="G1390" s="114"/>
      <c r="H1390" s="192"/>
    </row>
    <row r="1391" spans="1:8" s="115" customFormat="1" ht="15">
      <c r="A1391" s="112"/>
      <c r="B1391" s="103"/>
      <c r="C1391" s="111"/>
      <c r="D1391" s="244"/>
      <c r="E1391" s="244"/>
      <c r="F1391" s="111"/>
      <c r="G1391" s="114"/>
      <c r="H1391" s="192"/>
    </row>
    <row r="1392" spans="1:8" s="115" customFormat="1" ht="15">
      <c r="A1392" s="112"/>
      <c r="B1392" s="103"/>
      <c r="C1392" s="111"/>
      <c r="D1392" s="244"/>
      <c r="E1392" s="244"/>
      <c r="F1392" s="111"/>
      <c r="G1392" s="114"/>
      <c r="H1392" s="192"/>
    </row>
    <row r="1393" spans="1:8" s="115" customFormat="1" ht="15">
      <c r="A1393" s="112"/>
      <c r="B1393" s="103"/>
      <c r="C1393" s="111"/>
      <c r="D1393" s="244"/>
      <c r="E1393" s="244"/>
      <c r="F1393" s="111"/>
      <c r="G1393" s="114"/>
      <c r="H1393" s="192"/>
    </row>
    <row r="1394" spans="1:8" s="115" customFormat="1" ht="15">
      <c r="A1394" s="112"/>
      <c r="B1394" s="103"/>
      <c r="C1394" s="111"/>
      <c r="D1394" s="244"/>
      <c r="E1394" s="244"/>
      <c r="F1394" s="111"/>
      <c r="G1394" s="114"/>
      <c r="H1394" s="192"/>
    </row>
    <row r="1395" spans="1:8" s="115" customFormat="1" ht="15">
      <c r="A1395" s="112"/>
      <c r="B1395" s="103"/>
      <c r="C1395" s="111"/>
      <c r="D1395" s="244"/>
      <c r="E1395" s="244"/>
      <c r="F1395" s="111"/>
      <c r="G1395" s="114"/>
      <c r="H1395" s="192"/>
    </row>
    <row r="1396" spans="1:8" s="115" customFormat="1" ht="15">
      <c r="A1396" s="112"/>
      <c r="B1396" s="103"/>
      <c r="C1396" s="111"/>
      <c r="D1396" s="244"/>
      <c r="E1396" s="244"/>
      <c r="F1396" s="111"/>
      <c r="G1396" s="114"/>
      <c r="H1396" s="192"/>
    </row>
    <row r="1397" spans="1:8" s="115" customFormat="1" ht="15">
      <c r="A1397" s="112"/>
      <c r="B1397" s="103"/>
      <c r="C1397" s="111"/>
      <c r="D1397" s="244"/>
      <c r="E1397" s="244"/>
      <c r="F1397" s="111"/>
      <c r="G1397" s="114"/>
      <c r="H1397" s="192"/>
    </row>
    <row r="1398" spans="1:8" s="115" customFormat="1" ht="15">
      <c r="A1398" s="112"/>
      <c r="B1398" s="103"/>
      <c r="C1398" s="111"/>
      <c r="D1398" s="244"/>
      <c r="E1398" s="244"/>
      <c r="F1398" s="111"/>
      <c r="G1398" s="114"/>
      <c r="H1398" s="192"/>
    </row>
    <row r="1399" spans="1:8" s="115" customFormat="1" ht="15">
      <c r="A1399" s="112"/>
      <c r="B1399" s="103"/>
      <c r="C1399" s="111"/>
      <c r="D1399" s="244"/>
      <c r="E1399" s="244"/>
      <c r="F1399" s="111"/>
      <c r="G1399" s="114"/>
      <c r="H1399" s="192"/>
    </row>
    <row r="1400" spans="1:8" s="115" customFormat="1" ht="15">
      <c r="A1400" s="112"/>
      <c r="B1400" s="103"/>
      <c r="C1400" s="111"/>
      <c r="D1400" s="244"/>
      <c r="E1400" s="244"/>
      <c r="F1400" s="111"/>
      <c r="G1400" s="114"/>
      <c r="H1400" s="192"/>
    </row>
    <row r="1401" spans="1:8" s="115" customFormat="1" ht="15">
      <c r="A1401" s="112"/>
      <c r="B1401" s="103"/>
      <c r="C1401" s="111"/>
      <c r="D1401" s="244"/>
      <c r="E1401" s="244"/>
      <c r="F1401" s="111"/>
      <c r="G1401" s="114"/>
      <c r="H1401" s="192"/>
    </row>
    <row r="1402" spans="1:8" s="115" customFormat="1" ht="15">
      <c r="A1402" s="112"/>
      <c r="B1402" s="103"/>
      <c r="C1402" s="111"/>
      <c r="D1402" s="244"/>
      <c r="E1402" s="244"/>
      <c r="F1402" s="111"/>
      <c r="G1402" s="114"/>
      <c r="H1402" s="192"/>
    </row>
    <row r="1403" spans="1:8" s="115" customFormat="1" ht="15">
      <c r="A1403" s="112"/>
      <c r="B1403" s="103"/>
      <c r="C1403" s="111"/>
      <c r="D1403" s="244"/>
      <c r="E1403" s="244"/>
      <c r="F1403" s="111"/>
      <c r="G1403" s="114"/>
      <c r="H1403" s="192"/>
    </row>
    <row r="1404" spans="1:8" s="115" customFormat="1" ht="15">
      <c r="A1404" s="112"/>
      <c r="B1404" s="103"/>
      <c r="C1404" s="111"/>
      <c r="D1404" s="244"/>
      <c r="E1404" s="244"/>
      <c r="F1404" s="111"/>
      <c r="G1404" s="114"/>
      <c r="H1404" s="192"/>
    </row>
    <row r="1405" spans="1:8" s="115" customFormat="1" ht="15">
      <c r="A1405" s="112"/>
      <c r="B1405" s="103"/>
      <c r="C1405" s="111"/>
      <c r="D1405" s="244"/>
      <c r="E1405" s="244"/>
      <c r="F1405" s="111"/>
      <c r="G1405" s="114"/>
      <c r="H1405" s="192"/>
    </row>
    <row r="1406" spans="1:8" s="115" customFormat="1" ht="15">
      <c r="A1406" s="112"/>
      <c r="B1406" s="103"/>
      <c r="C1406" s="111"/>
      <c r="D1406" s="244"/>
      <c r="E1406" s="244"/>
      <c r="F1406" s="111"/>
      <c r="G1406" s="114"/>
      <c r="H1406" s="192"/>
    </row>
    <row r="1407" spans="1:8" s="115" customFormat="1" ht="15">
      <c r="A1407" s="112"/>
      <c r="B1407" s="103"/>
      <c r="C1407" s="111"/>
      <c r="D1407" s="244"/>
      <c r="E1407" s="244"/>
      <c r="F1407" s="111"/>
      <c r="G1407" s="114"/>
      <c r="H1407" s="192"/>
    </row>
    <row r="1408" spans="1:8" s="115" customFormat="1" ht="15">
      <c r="A1408" s="112"/>
      <c r="B1408" s="103"/>
      <c r="C1408" s="111"/>
      <c r="D1408" s="244"/>
      <c r="E1408" s="244"/>
      <c r="F1408" s="111"/>
      <c r="G1408" s="114"/>
      <c r="H1408" s="192"/>
    </row>
    <row r="1409" spans="1:8" s="115" customFormat="1" ht="15">
      <c r="A1409" s="112"/>
      <c r="B1409" s="103"/>
      <c r="C1409" s="111"/>
      <c r="D1409" s="244"/>
      <c r="E1409" s="244"/>
      <c r="F1409" s="111"/>
      <c r="G1409" s="114"/>
      <c r="H1409" s="192"/>
    </row>
    <row r="1410" spans="1:8" s="115" customFormat="1" ht="15">
      <c r="A1410" s="112"/>
      <c r="B1410" s="103"/>
      <c r="C1410" s="111"/>
      <c r="D1410" s="244"/>
      <c r="E1410" s="244"/>
      <c r="F1410" s="111"/>
      <c r="G1410" s="114"/>
      <c r="H1410" s="192"/>
    </row>
    <row r="1411" spans="1:8" s="115" customFormat="1" ht="15">
      <c r="A1411" s="112"/>
      <c r="B1411" s="103"/>
      <c r="C1411" s="111"/>
      <c r="D1411" s="244"/>
      <c r="E1411" s="244"/>
      <c r="F1411" s="111"/>
      <c r="G1411" s="114"/>
      <c r="H1411" s="192"/>
    </row>
    <row r="1412" spans="1:8" s="115" customFormat="1" ht="15">
      <c r="A1412" s="112"/>
      <c r="B1412" s="103"/>
      <c r="C1412" s="111"/>
      <c r="D1412" s="244"/>
      <c r="E1412" s="244"/>
      <c r="F1412" s="111"/>
      <c r="G1412" s="114"/>
      <c r="H1412" s="192"/>
    </row>
    <row r="1413" spans="1:8" s="115" customFormat="1" ht="15">
      <c r="A1413" s="112"/>
      <c r="B1413" s="103"/>
      <c r="C1413" s="111"/>
      <c r="D1413" s="244"/>
      <c r="E1413" s="244"/>
      <c r="F1413" s="111"/>
      <c r="G1413" s="114"/>
      <c r="H1413" s="192"/>
    </row>
    <row r="1414" spans="1:8" s="115" customFormat="1" ht="15">
      <c r="A1414" s="112"/>
      <c r="B1414" s="103"/>
      <c r="C1414" s="111"/>
      <c r="D1414" s="244"/>
      <c r="E1414" s="244"/>
      <c r="F1414" s="111"/>
      <c r="G1414" s="114"/>
      <c r="H1414" s="192"/>
    </row>
    <row r="1415" spans="1:8" s="115" customFormat="1" ht="15">
      <c r="A1415" s="112"/>
      <c r="B1415" s="103"/>
      <c r="C1415" s="111"/>
      <c r="D1415" s="244"/>
      <c r="E1415" s="244"/>
      <c r="F1415" s="111"/>
      <c r="G1415" s="114"/>
      <c r="H1415" s="192"/>
    </row>
    <row r="1416" spans="1:8" s="115" customFormat="1" ht="15">
      <c r="A1416" s="112"/>
      <c r="B1416" s="103"/>
      <c r="C1416" s="111"/>
      <c r="D1416" s="244"/>
      <c r="E1416" s="244"/>
      <c r="F1416" s="111"/>
      <c r="G1416" s="114"/>
      <c r="H1416" s="192"/>
    </row>
    <row r="1417" spans="1:8" s="115" customFormat="1" ht="15">
      <c r="A1417" s="112"/>
      <c r="B1417" s="103"/>
      <c r="C1417" s="111"/>
      <c r="D1417" s="244"/>
      <c r="E1417" s="244"/>
      <c r="F1417" s="111"/>
      <c r="G1417" s="114"/>
      <c r="H1417" s="192"/>
    </row>
    <row r="1418" spans="1:8" s="115" customFormat="1" ht="15">
      <c r="A1418" s="112"/>
      <c r="B1418" s="103"/>
      <c r="C1418" s="111"/>
      <c r="D1418" s="244"/>
      <c r="E1418" s="244"/>
      <c r="F1418" s="111"/>
      <c r="G1418" s="114"/>
      <c r="H1418" s="192"/>
    </row>
    <row r="1419" spans="1:8" s="115" customFormat="1" ht="15">
      <c r="A1419" s="112"/>
      <c r="B1419" s="103"/>
      <c r="C1419" s="111"/>
      <c r="D1419" s="244"/>
      <c r="E1419" s="244"/>
      <c r="F1419" s="111"/>
      <c r="G1419" s="114"/>
      <c r="H1419" s="192"/>
    </row>
    <row r="1420" spans="1:8" s="115" customFormat="1" ht="15">
      <c r="A1420" s="112"/>
      <c r="B1420" s="103"/>
      <c r="C1420" s="111"/>
      <c r="D1420" s="244"/>
      <c r="E1420" s="244"/>
      <c r="F1420" s="111"/>
      <c r="G1420" s="114"/>
      <c r="H1420" s="192"/>
    </row>
    <row r="1421" spans="1:8" s="115" customFormat="1" ht="15">
      <c r="A1421" s="112"/>
      <c r="B1421" s="103"/>
      <c r="C1421" s="111"/>
      <c r="D1421" s="244"/>
      <c r="E1421" s="244"/>
      <c r="F1421" s="111"/>
      <c r="G1421" s="114"/>
      <c r="H1421" s="192"/>
    </row>
    <row r="1422" spans="1:8" s="115" customFormat="1" ht="15">
      <c r="A1422" s="112"/>
      <c r="B1422" s="103"/>
      <c r="C1422" s="111"/>
      <c r="D1422" s="244"/>
      <c r="E1422" s="244"/>
      <c r="F1422" s="111"/>
      <c r="G1422" s="114"/>
      <c r="H1422" s="192"/>
    </row>
    <row r="1423" spans="1:8" s="115" customFormat="1" ht="15">
      <c r="A1423" s="112"/>
      <c r="B1423" s="103"/>
      <c r="C1423" s="111"/>
      <c r="D1423" s="244"/>
      <c r="E1423" s="244"/>
      <c r="F1423" s="111"/>
      <c r="G1423" s="114"/>
      <c r="H1423" s="192"/>
    </row>
    <row r="1424" spans="1:8" s="115" customFormat="1" ht="15">
      <c r="A1424" s="112"/>
      <c r="B1424" s="103"/>
      <c r="C1424" s="111"/>
      <c r="D1424" s="244"/>
      <c r="E1424" s="244"/>
      <c r="F1424" s="111"/>
      <c r="G1424" s="114"/>
      <c r="H1424" s="192"/>
    </row>
    <row r="1425" spans="1:8" s="115" customFormat="1" ht="15">
      <c r="A1425" s="112"/>
      <c r="B1425" s="103"/>
      <c r="C1425" s="111"/>
      <c r="D1425" s="244"/>
      <c r="E1425" s="244"/>
      <c r="F1425" s="111"/>
      <c r="G1425" s="114"/>
      <c r="H1425" s="192"/>
    </row>
    <row r="1426" spans="1:8" s="115" customFormat="1" ht="15">
      <c r="A1426" s="112"/>
      <c r="B1426" s="103"/>
      <c r="C1426" s="111"/>
      <c r="D1426" s="244"/>
      <c r="E1426" s="244"/>
      <c r="F1426" s="111"/>
      <c r="G1426" s="114"/>
      <c r="H1426" s="192"/>
    </row>
    <row r="1427" spans="1:8" s="115" customFormat="1" ht="15">
      <c r="A1427" s="112"/>
      <c r="B1427" s="103"/>
      <c r="C1427" s="111"/>
      <c r="D1427" s="244"/>
      <c r="E1427" s="244"/>
      <c r="F1427" s="111"/>
      <c r="G1427" s="114"/>
      <c r="H1427" s="192"/>
    </row>
    <row r="1428" spans="1:8" s="115" customFormat="1" ht="15">
      <c r="A1428" s="112"/>
      <c r="B1428" s="103"/>
      <c r="C1428" s="111"/>
      <c r="D1428" s="244"/>
      <c r="E1428" s="244"/>
      <c r="F1428" s="111"/>
      <c r="G1428" s="114"/>
      <c r="H1428" s="192"/>
    </row>
    <row r="1429" spans="1:8" s="115" customFormat="1" ht="15">
      <c r="A1429" s="112"/>
      <c r="B1429" s="103"/>
      <c r="C1429" s="111"/>
      <c r="D1429" s="244"/>
      <c r="E1429" s="244"/>
      <c r="F1429" s="111"/>
      <c r="G1429" s="114"/>
      <c r="H1429" s="192"/>
    </row>
    <row r="1430" spans="1:8" s="115" customFormat="1" ht="15">
      <c r="A1430" s="112"/>
      <c r="B1430" s="103"/>
      <c r="C1430" s="111"/>
      <c r="D1430" s="244"/>
      <c r="E1430" s="244"/>
      <c r="F1430" s="111"/>
      <c r="G1430" s="114"/>
      <c r="H1430" s="192"/>
    </row>
    <row r="1431" spans="1:8" s="115" customFormat="1" ht="15">
      <c r="A1431" s="112"/>
      <c r="B1431" s="103"/>
      <c r="C1431" s="111"/>
      <c r="D1431" s="244"/>
      <c r="E1431" s="244"/>
      <c r="F1431" s="111"/>
      <c r="G1431" s="114"/>
      <c r="H1431" s="192"/>
    </row>
    <row r="1432" spans="1:8" s="115" customFormat="1" ht="15">
      <c r="A1432" s="112"/>
      <c r="B1432" s="103"/>
      <c r="C1432" s="111"/>
      <c r="D1432" s="244"/>
      <c r="E1432" s="244"/>
      <c r="F1432" s="111"/>
      <c r="G1432" s="114"/>
      <c r="H1432" s="192"/>
    </row>
    <row r="1433" spans="1:8" s="115" customFormat="1" ht="15">
      <c r="A1433" s="112"/>
      <c r="B1433" s="103"/>
      <c r="C1433" s="111"/>
      <c r="D1433" s="244"/>
      <c r="E1433" s="244"/>
      <c r="F1433" s="111"/>
      <c r="G1433" s="114"/>
      <c r="H1433" s="192"/>
    </row>
    <row r="1434" spans="1:8" s="115" customFormat="1" ht="15">
      <c r="A1434" s="112"/>
      <c r="B1434" s="103"/>
      <c r="C1434" s="111"/>
      <c r="D1434" s="244"/>
      <c r="E1434" s="244"/>
      <c r="F1434" s="111"/>
      <c r="G1434" s="114"/>
      <c r="H1434" s="192"/>
    </row>
    <row r="1435" spans="1:8" s="115" customFormat="1" ht="15">
      <c r="A1435" s="112"/>
      <c r="B1435" s="103"/>
      <c r="C1435" s="111"/>
      <c r="D1435" s="244"/>
      <c r="E1435" s="244"/>
      <c r="F1435" s="111"/>
      <c r="G1435" s="114"/>
      <c r="H1435" s="192"/>
    </row>
    <row r="1436" spans="1:8" s="115" customFormat="1" ht="15">
      <c r="A1436" s="112"/>
      <c r="B1436" s="103"/>
      <c r="C1436" s="111"/>
      <c r="D1436" s="244"/>
      <c r="E1436" s="244"/>
      <c r="F1436" s="111"/>
      <c r="G1436" s="114"/>
      <c r="H1436" s="192"/>
    </row>
    <row r="1437" spans="1:8" s="115" customFormat="1" ht="15">
      <c r="A1437" s="112"/>
      <c r="B1437" s="103"/>
      <c r="C1437" s="111"/>
      <c r="D1437" s="244"/>
      <c r="E1437" s="244"/>
      <c r="F1437" s="111"/>
      <c r="G1437" s="114"/>
      <c r="H1437" s="192"/>
    </row>
    <row r="1438" spans="1:8" s="115" customFormat="1" ht="15">
      <c r="A1438" s="112"/>
      <c r="B1438" s="103"/>
      <c r="C1438" s="111"/>
      <c r="D1438" s="244"/>
      <c r="E1438" s="244"/>
      <c r="F1438" s="111"/>
      <c r="G1438" s="114"/>
      <c r="H1438" s="192"/>
    </row>
    <row r="1439" spans="1:8" s="115" customFormat="1" ht="15">
      <c r="A1439" s="112"/>
      <c r="B1439" s="103"/>
      <c r="C1439" s="111"/>
      <c r="D1439" s="244"/>
      <c r="E1439" s="244"/>
      <c r="F1439" s="111"/>
      <c r="G1439" s="114"/>
      <c r="H1439" s="192"/>
    </row>
    <row r="1440" spans="1:8" s="115" customFormat="1" ht="15">
      <c r="A1440" s="112"/>
      <c r="B1440" s="103"/>
      <c r="C1440" s="111"/>
      <c r="D1440" s="244"/>
      <c r="E1440" s="244"/>
      <c r="F1440" s="111"/>
      <c r="G1440" s="114"/>
      <c r="H1440" s="192"/>
    </row>
    <row r="1441" spans="1:8" s="115" customFormat="1" ht="15">
      <c r="A1441" s="112"/>
      <c r="B1441" s="103"/>
      <c r="C1441" s="111"/>
      <c r="D1441" s="244"/>
      <c r="E1441" s="244"/>
      <c r="F1441" s="111"/>
      <c r="G1441" s="114"/>
      <c r="H1441" s="192"/>
    </row>
    <row r="1442" spans="1:8" s="115" customFormat="1" ht="15">
      <c r="A1442" s="112"/>
      <c r="B1442" s="103"/>
      <c r="C1442" s="111"/>
      <c r="D1442" s="244"/>
      <c r="E1442" s="244"/>
      <c r="F1442" s="111"/>
      <c r="G1442" s="114"/>
      <c r="H1442" s="192"/>
    </row>
    <row r="1443" spans="1:8" s="115" customFormat="1" ht="15">
      <c r="A1443" s="112"/>
      <c r="B1443" s="103"/>
      <c r="C1443" s="111"/>
      <c r="D1443" s="244"/>
      <c r="E1443" s="244"/>
      <c r="F1443" s="111"/>
      <c r="G1443" s="114"/>
      <c r="H1443" s="192"/>
    </row>
    <row r="1444" spans="1:8" s="115" customFormat="1" ht="15">
      <c r="A1444" s="112"/>
      <c r="B1444" s="103"/>
      <c r="C1444" s="111"/>
      <c r="D1444" s="244"/>
      <c r="E1444" s="244"/>
      <c r="F1444" s="111"/>
      <c r="G1444" s="114"/>
      <c r="H1444" s="192"/>
    </row>
    <row r="1445" spans="1:8" s="115" customFormat="1" ht="15">
      <c r="A1445" s="112"/>
      <c r="B1445" s="103"/>
      <c r="C1445" s="111"/>
      <c r="D1445" s="244"/>
      <c r="E1445" s="244"/>
      <c r="F1445" s="111"/>
      <c r="G1445" s="114"/>
      <c r="H1445" s="192"/>
    </row>
    <row r="1446" spans="1:8" s="115" customFormat="1" ht="15">
      <c r="A1446" s="112"/>
      <c r="B1446" s="103"/>
      <c r="C1446" s="111"/>
      <c r="D1446" s="244"/>
      <c r="E1446" s="244"/>
      <c r="F1446" s="111"/>
      <c r="G1446" s="114"/>
      <c r="H1446" s="192"/>
    </row>
    <row r="1447" spans="1:8" s="115" customFormat="1" ht="15">
      <c r="A1447" s="112"/>
      <c r="B1447" s="103"/>
      <c r="C1447" s="111"/>
      <c r="D1447" s="244"/>
      <c r="E1447" s="244"/>
      <c r="F1447" s="111"/>
      <c r="G1447" s="114"/>
      <c r="H1447" s="192"/>
    </row>
    <row r="1448" spans="1:8" s="115" customFormat="1" ht="15">
      <c r="A1448" s="112"/>
      <c r="B1448" s="103"/>
      <c r="C1448" s="111"/>
      <c r="D1448" s="244"/>
      <c r="E1448" s="244"/>
      <c r="F1448" s="111"/>
      <c r="G1448" s="114"/>
      <c r="H1448" s="192"/>
    </row>
    <row r="1449" spans="1:8" s="115" customFormat="1" ht="15">
      <c r="A1449" s="112"/>
      <c r="B1449" s="103"/>
      <c r="C1449" s="111"/>
      <c r="D1449" s="244"/>
      <c r="E1449" s="244"/>
      <c r="F1449" s="111"/>
      <c r="G1449" s="114"/>
      <c r="H1449" s="192"/>
    </row>
    <row r="1450" spans="1:8" s="115" customFormat="1" ht="15">
      <c r="A1450" s="112"/>
      <c r="B1450" s="103"/>
      <c r="C1450" s="111"/>
      <c r="D1450" s="244"/>
      <c r="E1450" s="244"/>
      <c r="F1450" s="111"/>
      <c r="G1450" s="114"/>
      <c r="H1450" s="192"/>
    </row>
    <row r="1451" spans="1:8" s="115" customFormat="1" ht="15">
      <c r="A1451" s="112"/>
      <c r="B1451" s="103"/>
      <c r="C1451" s="111"/>
      <c r="D1451" s="244"/>
      <c r="E1451" s="244"/>
      <c r="F1451" s="111"/>
      <c r="G1451" s="114"/>
      <c r="H1451" s="192"/>
    </row>
    <row r="1452" spans="1:8" s="115" customFormat="1" ht="15">
      <c r="A1452" s="112"/>
      <c r="B1452" s="103"/>
      <c r="C1452" s="111"/>
      <c r="D1452" s="244"/>
      <c r="E1452" s="244"/>
      <c r="F1452" s="111"/>
      <c r="G1452" s="114"/>
      <c r="H1452" s="192"/>
    </row>
    <row r="1453" spans="1:8" s="115" customFormat="1" ht="15">
      <c r="A1453" s="112"/>
      <c r="B1453" s="103"/>
      <c r="C1453" s="111"/>
      <c r="D1453" s="244"/>
      <c r="E1453" s="244"/>
      <c r="F1453" s="111"/>
      <c r="G1453" s="114"/>
      <c r="H1453" s="192"/>
    </row>
    <row r="1454" spans="1:8" s="115" customFormat="1" ht="15">
      <c r="A1454" s="112"/>
      <c r="B1454" s="103"/>
      <c r="C1454" s="111"/>
      <c r="D1454" s="244"/>
      <c r="E1454" s="244"/>
      <c r="F1454" s="111"/>
      <c r="G1454" s="114"/>
      <c r="H1454" s="192"/>
    </row>
    <row r="1455" spans="1:8" s="115" customFormat="1" ht="15">
      <c r="A1455" s="112"/>
      <c r="B1455" s="103"/>
      <c r="C1455" s="111"/>
      <c r="D1455" s="244"/>
      <c r="E1455" s="244"/>
      <c r="F1455" s="111"/>
      <c r="G1455" s="114"/>
      <c r="H1455" s="192"/>
    </row>
    <row r="1456" spans="1:8" s="115" customFormat="1" ht="15">
      <c r="A1456" s="112"/>
      <c r="B1456" s="103"/>
      <c r="C1456" s="111"/>
      <c r="D1456" s="244"/>
      <c r="E1456" s="244"/>
      <c r="F1456" s="111"/>
      <c r="G1456" s="114"/>
      <c r="H1456" s="192"/>
    </row>
    <row r="1457" spans="1:8" s="115" customFormat="1" ht="15">
      <c r="A1457" s="112"/>
      <c r="B1457" s="103"/>
      <c r="C1457" s="111"/>
      <c r="D1457" s="244"/>
      <c r="E1457" s="244"/>
      <c r="F1457" s="111"/>
      <c r="G1457" s="114"/>
      <c r="H1457" s="192"/>
    </row>
    <row r="1458" spans="1:8" s="115" customFormat="1" ht="15">
      <c r="A1458" s="112"/>
      <c r="B1458" s="103"/>
      <c r="C1458" s="111"/>
      <c r="D1458" s="244"/>
      <c r="E1458" s="244"/>
      <c r="F1458" s="111"/>
      <c r="G1458" s="114"/>
      <c r="H1458" s="192"/>
    </row>
    <row r="1459" spans="1:8" s="115" customFormat="1" ht="15">
      <c r="A1459" s="112"/>
      <c r="B1459" s="103"/>
      <c r="C1459" s="111"/>
      <c r="D1459" s="244"/>
      <c r="E1459" s="244"/>
      <c r="F1459" s="111"/>
      <c r="G1459" s="114"/>
      <c r="H1459" s="192"/>
    </row>
    <row r="1460" spans="1:8" s="115" customFormat="1" ht="15">
      <c r="A1460" s="112"/>
      <c r="B1460" s="103"/>
      <c r="C1460" s="111"/>
      <c r="D1460" s="244"/>
      <c r="E1460" s="244"/>
      <c r="F1460" s="111"/>
      <c r="G1460" s="114"/>
      <c r="H1460" s="192"/>
    </row>
    <row r="1461" spans="1:8" s="115" customFormat="1" ht="15">
      <c r="A1461" s="112"/>
      <c r="B1461" s="103"/>
      <c r="C1461" s="111"/>
      <c r="D1461" s="244"/>
      <c r="E1461" s="244"/>
      <c r="F1461" s="111"/>
      <c r="G1461" s="114"/>
      <c r="H1461" s="192"/>
    </row>
    <row r="1462" spans="1:8" s="115" customFormat="1" ht="15">
      <c r="A1462" s="112"/>
      <c r="B1462" s="103"/>
      <c r="C1462" s="111"/>
      <c r="D1462" s="244"/>
      <c r="E1462" s="244"/>
      <c r="F1462" s="111"/>
      <c r="G1462" s="114"/>
      <c r="H1462" s="192"/>
    </row>
    <row r="1463" spans="1:8" s="115" customFormat="1" ht="15">
      <c r="A1463" s="112"/>
      <c r="B1463" s="103"/>
      <c r="C1463" s="111"/>
      <c r="D1463" s="244"/>
      <c r="E1463" s="244"/>
      <c r="F1463" s="111"/>
      <c r="G1463" s="114"/>
      <c r="H1463" s="192"/>
    </row>
    <row r="1464" spans="1:8" s="115" customFormat="1" ht="15">
      <c r="A1464" s="112"/>
      <c r="B1464" s="103"/>
      <c r="C1464" s="111"/>
      <c r="D1464" s="244"/>
      <c r="E1464" s="244"/>
      <c r="F1464" s="111"/>
      <c r="G1464" s="114"/>
      <c r="H1464" s="192"/>
    </row>
    <row r="1465" spans="1:8" s="115" customFormat="1" ht="15">
      <c r="A1465" s="112"/>
      <c r="B1465" s="103"/>
      <c r="C1465" s="111"/>
      <c r="D1465" s="244"/>
      <c r="E1465" s="244"/>
      <c r="F1465" s="111"/>
      <c r="G1465" s="114"/>
      <c r="H1465" s="192"/>
    </row>
    <row r="1466" spans="1:8" s="115" customFormat="1" ht="15">
      <c r="A1466" s="112"/>
      <c r="B1466" s="103"/>
      <c r="C1466" s="111"/>
      <c r="D1466" s="244"/>
      <c r="E1466" s="244"/>
      <c r="F1466" s="111"/>
      <c r="G1466" s="114"/>
      <c r="H1466" s="192"/>
    </row>
    <row r="1467" spans="1:8" s="115" customFormat="1" ht="15">
      <c r="A1467" s="112"/>
      <c r="B1467" s="103"/>
      <c r="C1467" s="111"/>
      <c r="D1467" s="244"/>
      <c r="E1467" s="244"/>
      <c r="F1467" s="111"/>
      <c r="G1467" s="114"/>
      <c r="H1467" s="192"/>
    </row>
    <row r="1468" spans="1:8" s="115" customFormat="1" ht="15">
      <c r="A1468" s="112"/>
      <c r="B1468" s="103"/>
      <c r="C1468" s="111"/>
      <c r="D1468" s="244"/>
      <c r="E1468" s="244"/>
      <c r="F1468" s="111"/>
      <c r="G1468" s="114"/>
      <c r="H1468" s="192"/>
    </row>
    <row r="1469" spans="1:8" s="115" customFormat="1" ht="15">
      <c r="A1469" s="112"/>
      <c r="B1469" s="103"/>
      <c r="C1469" s="111"/>
      <c r="D1469" s="244"/>
      <c r="E1469" s="244"/>
      <c r="F1469" s="111"/>
      <c r="G1469" s="114"/>
      <c r="H1469" s="192"/>
    </row>
    <row r="1470" spans="1:8" s="115" customFormat="1" ht="15">
      <c r="A1470" s="112"/>
      <c r="B1470" s="103"/>
      <c r="C1470" s="111"/>
      <c r="D1470" s="244"/>
      <c r="E1470" s="244"/>
      <c r="F1470" s="111"/>
      <c r="G1470" s="114"/>
      <c r="H1470" s="192"/>
    </row>
    <row r="1471" spans="1:8" s="115" customFormat="1" ht="15">
      <c r="A1471" s="112"/>
      <c r="B1471" s="103"/>
      <c r="C1471" s="111"/>
      <c r="D1471" s="244"/>
      <c r="E1471" s="244"/>
      <c r="F1471" s="111"/>
      <c r="G1471" s="114"/>
      <c r="H1471" s="192"/>
    </row>
    <row r="1472" spans="1:8" s="115" customFormat="1" ht="15">
      <c r="A1472" s="112"/>
      <c r="B1472" s="103"/>
      <c r="C1472" s="111"/>
      <c r="D1472" s="244"/>
      <c r="E1472" s="244"/>
      <c r="F1472" s="111"/>
      <c r="G1472" s="114"/>
      <c r="H1472" s="192"/>
    </row>
    <row r="1473" spans="1:8" s="115" customFormat="1" ht="15">
      <c r="A1473" s="112"/>
      <c r="B1473" s="103"/>
      <c r="C1473" s="111"/>
      <c r="D1473" s="244"/>
      <c r="E1473" s="244"/>
      <c r="F1473" s="111"/>
      <c r="G1473" s="114"/>
      <c r="H1473" s="192"/>
    </row>
    <row r="1474" spans="1:8" s="115" customFormat="1" ht="15">
      <c r="A1474" s="112"/>
      <c r="B1474" s="103"/>
      <c r="C1474" s="111"/>
      <c r="D1474" s="244"/>
      <c r="E1474" s="244"/>
      <c r="F1474" s="111"/>
      <c r="G1474" s="114"/>
      <c r="H1474" s="192"/>
    </row>
    <row r="1475" spans="1:8" s="115" customFormat="1" ht="15">
      <c r="A1475" s="112"/>
      <c r="B1475" s="103"/>
      <c r="C1475" s="111"/>
      <c r="D1475" s="244"/>
      <c r="E1475" s="244"/>
      <c r="F1475" s="111"/>
      <c r="G1475" s="114"/>
      <c r="H1475" s="192"/>
    </row>
    <row r="1476" spans="1:8" s="115" customFormat="1" ht="15">
      <c r="A1476" s="112"/>
      <c r="B1476" s="103"/>
      <c r="C1476" s="111"/>
      <c r="D1476" s="244"/>
      <c r="E1476" s="244"/>
      <c r="F1476" s="111"/>
      <c r="G1476" s="114"/>
      <c r="H1476" s="192"/>
    </row>
    <row r="1477" spans="1:8" s="115" customFormat="1" ht="15">
      <c r="A1477" s="112"/>
      <c r="B1477" s="103"/>
      <c r="C1477" s="111"/>
      <c r="D1477" s="244"/>
      <c r="E1477" s="244"/>
      <c r="F1477" s="111"/>
      <c r="G1477" s="114"/>
      <c r="H1477" s="192"/>
    </row>
    <row r="1478" spans="1:8" s="115" customFormat="1" ht="15">
      <c r="A1478" s="112"/>
      <c r="B1478" s="103"/>
      <c r="C1478" s="111"/>
      <c r="D1478" s="244"/>
      <c r="E1478" s="244"/>
      <c r="F1478" s="111"/>
      <c r="G1478" s="114"/>
      <c r="H1478" s="192"/>
    </row>
    <row r="1479" spans="1:8" s="115" customFormat="1" ht="15">
      <c r="A1479" s="112"/>
      <c r="B1479" s="103"/>
      <c r="C1479" s="111"/>
      <c r="D1479" s="244"/>
      <c r="E1479" s="244"/>
      <c r="F1479" s="111"/>
      <c r="G1479" s="114"/>
      <c r="H1479" s="192"/>
    </row>
    <row r="1480" spans="1:8" s="115" customFormat="1" ht="15">
      <c r="A1480" s="112"/>
      <c r="B1480" s="103"/>
      <c r="C1480" s="111"/>
      <c r="D1480" s="244"/>
      <c r="E1480" s="244"/>
      <c r="F1480" s="111"/>
      <c r="G1480" s="114"/>
      <c r="H1480" s="192"/>
    </row>
    <row r="1481" spans="1:8" s="115" customFormat="1" ht="15">
      <c r="A1481" s="112"/>
      <c r="B1481" s="103"/>
      <c r="C1481" s="111"/>
      <c r="D1481" s="244"/>
      <c r="E1481" s="244"/>
      <c r="F1481" s="111"/>
      <c r="G1481" s="114"/>
      <c r="H1481" s="192"/>
    </row>
    <row r="1482" spans="1:8" s="115" customFormat="1" ht="15">
      <c r="A1482" s="112"/>
      <c r="B1482" s="103"/>
      <c r="C1482" s="111"/>
      <c r="D1482" s="244"/>
      <c r="E1482" s="244"/>
      <c r="F1482" s="111"/>
      <c r="G1482" s="114"/>
      <c r="H1482" s="192"/>
    </row>
    <row r="1483" spans="1:8" s="115" customFormat="1" ht="15">
      <c r="A1483" s="112"/>
      <c r="B1483" s="103"/>
      <c r="C1483" s="111"/>
      <c r="D1483" s="244"/>
      <c r="E1483" s="244"/>
      <c r="F1483" s="111"/>
      <c r="G1483" s="114"/>
      <c r="H1483" s="192"/>
    </row>
    <row r="1484" spans="1:8" s="115" customFormat="1" ht="15">
      <c r="A1484" s="112"/>
      <c r="B1484" s="103"/>
      <c r="C1484" s="111"/>
      <c r="D1484" s="244"/>
      <c r="E1484" s="244"/>
      <c r="F1484" s="111"/>
      <c r="G1484" s="114"/>
      <c r="H1484" s="192"/>
    </row>
    <row r="1485" spans="1:8" s="115" customFormat="1" ht="15">
      <c r="A1485" s="112"/>
      <c r="B1485" s="103"/>
      <c r="C1485" s="111"/>
      <c r="D1485" s="244"/>
      <c r="E1485" s="244"/>
      <c r="F1485" s="111"/>
      <c r="G1485" s="114"/>
      <c r="H1485" s="192"/>
    </row>
    <row r="1486" spans="1:8" s="115" customFormat="1" ht="15">
      <c r="A1486" s="112"/>
      <c r="B1486" s="103"/>
      <c r="C1486" s="111"/>
      <c r="D1486" s="244"/>
      <c r="E1486" s="244"/>
      <c r="F1486" s="111"/>
      <c r="G1486" s="114"/>
      <c r="H1486" s="192"/>
    </row>
    <row r="1487" spans="1:8" s="115" customFormat="1" ht="15">
      <c r="A1487" s="112"/>
      <c r="B1487" s="103"/>
      <c r="C1487" s="111"/>
      <c r="D1487" s="244"/>
      <c r="E1487" s="244"/>
      <c r="F1487" s="111"/>
      <c r="G1487" s="114"/>
      <c r="H1487" s="192"/>
    </row>
    <row r="1488" spans="1:8" s="115" customFormat="1" ht="15">
      <c r="A1488" s="112"/>
      <c r="B1488" s="103"/>
      <c r="C1488" s="111"/>
      <c r="D1488" s="244"/>
      <c r="E1488" s="244"/>
      <c r="F1488" s="111"/>
      <c r="G1488" s="114"/>
      <c r="H1488" s="192"/>
    </row>
    <row r="1489" spans="1:8" s="115" customFormat="1" ht="15">
      <c r="A1489" s="112"/>
      <c r="B1489" s="103"/>
      <c r="C1489" s="111"/>
      <c r="D1489" s="244"/>
      <c r="E1489" s="244"/>
      <c r="F1489" s="111"/>
      <c r="G1489" s="114"/>
      <c r="H1489" s="192"/>
    </row>
    <row r="1490" spans="1:8" s="115" customFormat="1" ht="15">
      <c r="A1490" s="112"/>
      <c r="B1490" s="103"/>
      <c r="C1490" s="111"/>
      <c r="D1490" s="244"/>
      <c r="E1490" s="244"/>
      <c r="F1490" s="111"/>
      <c r="G1490" s="114"/>
      <c r="H1490" s="192"/>
    </row>
    <row r="1491" spans="1:8" s="115" customFormat="1" ht="15">
      <c r="A1491" s="112"/>
      <c r="B1491" s="103"/>
      <c r="C1491" s="111"/>
      <c r="D1491" s="244"/>
      <c r="E1491" s="244"/>
      <c r="F1491" s="111"/>
      <c r="G1491" s="114"/>
      <c r="H1491" s="192"/>
    </row>
    <row r="1492" spans="1:8" s="115" customFormat="1" ht="15">
      <c r="A1492" s="112"/>
      <c r="B1492" s="103"/>
      <c r="C1492" s="111"/>
      <c r="D1492" s="244"/>
      <c r="E1492" s="244"/>
      <c r="F1492" s="111"/>
      <c r="G1492" s="114"/>
      <c r="H1492" s="192"/>
    </row>
    <row r="1493" spans="1:8" s="115" customFormat="1" ht="15">
      <c r="A1493" s="112"/>
      <c r="B1493" s="103"/>
      <c r="C1493" s="111"/>
      <c r="D1493" s="244"/>
      <c r="E1493" s="244"/>
      <c r="F1493" s="111"/>
      <c r="G1493" s="114"/>
      <c r="H1493" s="192"/>
    </row>
    <row r="1494" spans="1:8" s="115" customFormat="1" ht="15">
      <c r="A1494" s="112"/>
      <c r="B1494" s="103"/>
      <c r="C1494" s="111"/>
      <c r="D1494" s="244"/>
      <c r="E1494" s="244"/>
      <c r="F1494" s="111"/>
      <c r="G1494" s="114"/>
      <c r="H1494" s="192"/>
    </row>
    <row r="1495" spans="1:8" s="115" customFormat="1" ht="15">
      <c r="A1495" s="112"/>
      <c r="B1495" s="103"/>
      <c r="C1495" s="111"/>
      <c r="D1495" s="244"/>
      <c r="E1495" s="244"/>
      <c r="F1495" s="111"/>
      <c r="G1495" s="114"/>
      <c r="H1495" s="192"/>
    </row>
    <row r="1496" spans="1:8" s="115" customFormat="1" ht="15">
      <c r="A1496" s="112"/>
      <c r="B1496" s="103"/>
      <c r="C1496" s="111"/>
      <c r="D1496" s="244"/>
      <c r="E1496" s="244"/>
      <c r="F1496" s="111"/>
      <c r="G1496" s="114"/>
      <c r="H1496" s="192"/>
    </row>
    <row r="1497" spans="1:8" s="115" customFormat="1" ht="15">
      <c r="A1497" s="112"/>
      <c r="B1497" s="103"/>
      <c r="C1497" s="111"/>
      <c r="D1497" s="244"/>
      <c r="E1497" s="244"/>
      <c r="F1497" s="111"/>
      <c r="G1497" s="114"/>
      <c r="H1497" s="192"/>
    </row>
    <row r="1498" spans="1:8" s="115" customFormat="1" ht="15">
      <c r="A1498" s="112"/>
      <c r="B1498" s="103"/>
      <c r="C1498" s="111"/>
      <c r="D1498" s="244"/>
      <c r="E1498" s="244"/>
      <c r="F1498" s="111"/>
      <c r="G1498" s="114"/>
      <c r="H1498" s="192"/>
    </row>
    <row r="1499" spans="1:8" s="115" customFormat="1" ht="15">
      <c r="A1499" s="112"/>
      <c r="B1499" s="103"/>
      <c r="C1499" s="111"/>
      <c r="D1499" s="244"/>
      <c r="E1499" s="244"/>
      <c r="F1499" s="111"/>
      <c r="G1499" s="114"/>
      <c r="H1499" s="192"/>
    </row>
    <row r="1500" spans="1:8" s="115" customFormat="1" ht="15">
      <c r="A1500" s="112"/>
      <c r="B1500" s="103"/>
      <c r="C1500" s="111"/>
      <c r="D1500" s="244"/>
      <c r="E1500" s="244"/>
      <c r="F1500" s="111"/>
      <c r="G1500" s="114"/>
      <c r="H1500" s="192"/>
    </row>
    <row r="1501" spans="1:8" s="115" customFormat="1" ht="15">
      <c r="A1501" s="112"/>
      <c r="B1501" s="103"/>
      <c r="C1501" s="111"/>
      <c r="D1501" s="244"/>
      <c r="E1501" s="244"/>
      <c r="F1501" s="111"/>
      <c r="G1501" s="114"/>
      <c r="H1501" s="192"/>
    </row>
    <row r="1502" spans="1:8" s="115" customFormat="1" ht="15">
      <c r="A1502" s="112"/>
      <c r="B1502" s="103"/>
      <c r="C1502" s="111"/>
      <c r="D1502" s="244"/>
      <c r="E1502" s="244"/>
      <c r="F1502" s="111"/>
      <c r="G1502" s="114"/>
      <c r="H1502" s="192"/>
    </row>
    <row r="1503" spans="1:8" s="115" customFormat="1" ht="15">
      <c r="A1503" s="112"/>
      <c r="B1503" s="103"/>
      <c r="C1503" s="111"/>
      <c r="D1503" s="244"/>
      <c r="E1503" s="244"/>
      <c r="F1503" s="111"/>
      <c r="G1503" s="114"/>
      <c r="H1503" s="192"/>
    </row>
    <row r="1504" spans="1:8" s="115" customFormat="1" ht="15">
      <c r="A1504" s="112"/>
      <c r="B1504" s="103"/>
      <c r="C1504" s="111"/>
      <c r="D1504" s="244"/>
      <c r="E1504" s="244"/>
      <c r="F1504" s="111"/>
      <c r="G1504" s="114"/>
      <c r="H1504" s="192"/>
    </row>
    <row r="1505" spans="1:8" s="115" customFormat="1" ht="15">
      <c r="A1505" s="112"/>
      <c r="B1505" s="103"/>
      <c r="C1505" s="111"/>
      <c r="D1505" s="244"/>
      <c r="E1505" s="244"/>
      <c r="F1505" s="111"/>
      <c r="G1505" s="114"/>
      <c r="H1505" s="192"/>
    </row>
    <row r="1506" spans="1:8" s="115" customFormat="1" ht="15">
      <c r="A1506" s="112"/>
      <c r="B1506" s="103"/>
      <c r="C1506" s="111"/>
      <c r="D1506" s="244"/>
      <c r="E1506" s="244"/>
      <c r="F1506" s="111"/>
      <c r="G1506" s="114"/>
      <c r="H1506" s="192"/>
    </row>
    <row r="1507" spans="1:8" s="115" customFormat="1" ht="15">
      <c r="A1507" s="112"/>
      <c r="B1507" s="103"/>
      <c r="C1507" s="111"/>
      <c r="D1507" s="244"/>
      <c r="E1507" s="244"/>
      <c r="F1507" s="111"/>
      <c r="G1507" s="114"/>
      <c r="H1507" s="192"/>
    </row>
    <row r="1508" spans="1:8" s="115" customFormat="1" ht="15">
      <c r="A1508" s="112"/>
      <c r="B1508" s="103"/>
      <c r="C1508" s="111"/>
      <c r="D1508" s="244"/>
      <c r="E1508" s="244"/>
      <c r="F1508" s="111"/>
      <c r="G1508" s="114"/>
      <c r="H1508" s="192"/>
    </row>
    <row r="1509" spans="1:8" s="115" customFormat="1" ht="15">
      <c r="A1509" s="112"/>
      <c r="B1509" s="103"/>
      <c r="C1509" s="111"/>
      <c r="D1509" s="244"/>
      <c r="E1509" s="244"/>
      <c r="F1509" s="111"/>
      <c r="G1509" s="114"/>
      <c r="H1509" s="192"/>
    </row>
    <row r="1510" spans="1:8" s="115" customFormat="1" ht="15">
      <c r="A1510" s="112"/>
      <c r="B1510" s="103"/>
      <c r="C1510" s="111"/>
      <c r="D1510" s="244"/>
      <c r="E1510" s="244"/>
      <c r="F1510" s="111"/>
      <c r="G1510" s="114"/>
      <c r="H1510" s="192"/>
    </row>
    <row r="1511" spans="1:8" s="115" customFormat="1" ht="15">
      <c r="A1511" s="112"/>
      <c r="B1511" s="103"/>
      <c r="C1511" s="111"/>
      <c r="D1511" s="244"/>
      <c r="E1511" s="244"/>
      <c r="F1511" s="111"/>
      <c r="G1511" s="114"/>
      <c r="H1511" s="192"/>
    </row>
    <row r="1512" spans="1:8" s="115" customFormat="1" ht="15">
      <c r="A1512" s="112"/>
      <c r="B1512" s="103"/>
      <c r="C1512" s="111"/>
      <c r="D1512" s="244"/>
      <c r="E1512" s="244"/>
      <c r="F1512" s="111"/>
      <c r="G1512" s="114"/>
      <c r="H1512" s="192"/>
    </row>
    <row r="1513" spans="1:8" s="115" customFormat="1" ht="15">
      <c r="A1513" s="112"/>
      <c r="B1513" s="103"/>
      <c r="C1513" s="111"/>
      <c r="D1513" s="244"/>
      <c r="E1513" s="244"/>
      <c r="F1513" s="111"/>
      <c r="G1513" s="114"/>
      <c r="H1513" s="192"/>
    </row>
    <row r="1514" spans="1:8" s="115" customFormat="1" ht="15">
      <c r="A1514" s="112"/>
      <c r="B1514" s="103"/>
      <c r="C1514" s="111"/>
      <c r="D1514" s="244"/>
      <c r="E1514" s="244"/>
      <c r="F1514" s="111"/>
      <c r="G1514" s="114"/>
      <c r="H1514" s="192"/>
    </row>
    <row r="1515" spans="1:8" s="115" customFormat="1" ht="15">
      <c r="A1515" s="112"/>
      <c r="B1515" s="103"/>
      <c r="C1515" s="111"/>
      <c r="D1515" s="244"/>
      <c r="E1515" s="244"/>
      <c r="F1515" s="111"/>
      <c r="G1515" s="114"/>
      <c r="H1515" s="192"/>
    </row>
    <row r="1516" spans="1:8" s="115" customFormat="1" ht="15">
      <c r="A1516" s="112"/>
      <c r="B1516" s="103"/>
      <c r="C1516" s="111"/>
      <c r="D1516" s="244"/>
      <c r="E1516" s="244"/>
      <c r="F1516" s="111"/>
      <c r="G1516" s="114"/>
      <c r="H1516" s="192"/>
    </row>
    <row r="1517" spans="1:8" s="115" customFormat="1" ht="15">
      <c r="A1517" s="112"/>
      <c r="B1517" s="103"/>
      <c r="C1517" s="111"/>
      <c r="D1517" s="244"/>
      <c r="E1517" s="244"/>
      <c r="F1517" s="111"/>
      <c r="G1517" s="114"/>
      <c r="H1517" s="192"/>
    </row>
    <row r="1518" spans="1:8" s="115" customFormat="1" ht="15">
      <c r="A1518" s="112"/>
      <c r="B1518" s="103"/>
      <c r="C1518" s="111"/>
      <c r="D1518" s="244"/>
      <c r="E1518" s="244"/>
      <c r="F1518" s="111"/>
      <c r="G1518" s="114"/>
      <c r="H1518" s="192"/>
    </row>
    <row r="1519" spans="1:8" s="115" customFormat="1" ht="15">
      <c r="A1519" s="112"/>
      <c r="B1519" s="103"/>
      <c r="C1519" s="111"/>
      <c r="D1519" s="244"/>
      <c r="E1519" s="244"/>
      <c r="F1519" s="111"/>
      <c r="G1519" s="114"/>
      <c r="H1519" s="192"/>
    </row>
    <row r="1520" spans="1:8" s="115" customFormat="1" ht="15">
      <c r="A1520" s="112"/>
      <c r="B1520" s="103"/>
      <c r="C1520" s="111"/>
      <c r="D1520" s="244"/>
      <c r="E1520" s="244"/>
      <c r="F1520" s="111"/>
      <c r="G1520" s="114"/>
      <c r="H1520" s="192"/>
    </row>
    <row r="1521" spans="1:8" s="115" customFormat="1" ht="15">
      <c r="A1521" s="112"/>
      <c r="B1521" s="103"/>
      <c r="C1521" s="111"/>
      <c r="D1521" s="244"/>
      <c r="E1521" s="244"/>
      <c r="F1521" s="111"/>
      <c r="G1521" s="114"/>
      <c r="H1521" s="192"/>
    </row>
    <row r="1522" spans="1:8" s="115" customFormat="1" ht="15">
      <c r="A1522" s="112"/>
      <c r="B1522" s="103"/>
      <c r="C1522" s="111"/>
      <c r="D1522" s="244"/>
      <c r="E1522" s="244"/>
      <c r="F1522" s="111"/>
      <c r="G1522" s="114"/>
      <c r="H1522" s="192"/>
    </row>
    <row r="1523" spans="1:8" s="115" customFormat="1" ht="15">
      <c r="A1523" s="112"/>
      <c r="B1523" s="103"/>
      <c r="C1523" s="111"/>
      <c r="D1523" s="244"/>
      <c r="E1523" s="244"/>
      <c r="F1523" s="111"/>
      <c r="G1523" s="114"/>
      <c r="H1523" s="192"/>
    </row>
    <row r="1524" spans="1:8" s="115" customFormat="1" ht="15">
      <c r="A1524" s="112"/>
      <c r="B1524" s="103"/>
      <c r="C1524" s="111"/>
      <c r="D1524" s="244"/>
      <c r="E1524" s="244"/>
      <c r="F1524" s="111"/>
      <c r="G1524" s="114"/>
      <c r="H1524" s="192"/>
    </row>
    <row r="1525" spans="1:8" s="115" customFormat="1" ht="15">
      <c r="A1525" s="112"/>
      <c r="B1525" s="103"/>
      <c r="C1525" s="111"/>
      <c r="D1525" s="244"/>
      <c r="E1525" s="244"/>
      <c r="F1525" s="111"/>
      <c r="G1525" s="114"/>
      <c r="H1525" s="192"/>
    </row>
    <row r="1526" spans="1:8" s="115" customFormat="1" ht="15">
      <c r="A1526" s="112"/>
      <c r="B1526" s="103"/>
      <c r="C1526" s="111"/>
      <c r="D1526" s="244"/>
      <c r="E1526" s="244"/>
      <c r="F1526" s="111"/>
      <c r="G1526" s="114"/>
      <c r="H1526" s="192"/>
    </row>
    <row r="1527" spans="1:8" s="115" customFormat="1" ht="15">
      <c r="A1527" s="112"/>
      <c r="B1527" s="103"/>
      <c r="C1527" s="111"/>
      <c r="D1527" s="244"/>
      <c r="E1527" s="244"/>
      <c r="F1527" s="111"/>
      <c r="G1527" s="114"/>
      <c r="H1527" s="192"/>
    </row>
    <row r="1528" spans="1:8" s="115" customFormat="1" ht="15">
      <c r="A1528" s="112"/>
      <c r="B1528" s="103"/>
      <c r="C1528" s="111"/>
      <c r="D1528" s="244"/>
      <c r="E1528" s="244"/>
      <c r="F1528" s="111"/>
      <c r="G1528" s="114"/>
      <c r="H1528" s="192"/>
    </row>
    <row r="1529" spans="1:8" s="115" customFormat="1" ht="15">
      <c r="A1529" s="112"/>
      <c r="B1529" s="103"/>
      <c r="C1529" s="111"/>
      <c r="D1529" s="244"/>
      <c r="E1529" s="244"/>
      <c r="F1529" s="111"/>
      <c r="G1529" s="114"/>
      <c r="H1529" s="192"/>
    </row>
    <row r="1530" spans="1:8" s="115" customFormat="1" ht="15">
      <c r="A1530" s="112"/>
      <c r="B1530" s="103"/>
      <c r="C1530" s="111"/>
      <c r="D1530" s="244"/>
      <c r="E1530" s="244"/>
      <c r="F1530" s="111"/>
      <c r="G1530" s="114"/>
      <c r="H1530" s="192"/>
    </row>
    <row r="1531" spans="1:8" s="115" customFormat="1" ht="15">
      <c r="A1531" s="112"/>
      <c r="B1531" s="103"/>
      <c r="C1531" s="111"/>
      <c r="D1531" s="244"/>
      <c r="E1531" s="244"/>
      <c r="F1531" s="111"/>
      <c r="G1531" s="114"/>
      <c r="H1531" s="192"/>
    </row>
    <row r="1532" spans="1:8" s="115" customFormat="1" ht="15">
      <c r="A1532" s="112"/>
      <c r="B1532" s="103"/>
      <c r="C1532" s="111"/>
      <c r="D1532" s="244"/>
      <c r="E1532" s="244"/>
      <c r="F1532" s="111"/>
      <c r="G1532" s="114"/>
      <c r="H1532" s="192"/>
    </row>
    <row r="1533" spans="1:8" s="115" customFormat="1" ht="15">
      <c r="A1533" s="112"/>
      <c r="B1533" s="103"/>
      <c r="C1533" s="111"/>
      <c r="D1533" s="244"/>
      <c r="E1533" s="244"/>
      <c r="F1533" s="111"/>
      <c r="G1533" s="114"/>
      <c r="H1533" s="192"/>
    </row>
    <row r="1534" spans="1:8" s="115" customFormat="1" ht="15">
      <c r="A1534" s="112"/>
      <c r="B1534" s="103"/>
      <c r="C1534" s="111"/>
      <c r="D1534" s="244"/>
      <c r="E1534" s="244"/>
      <c r="F1534" s="111"/>
      <c r="G1534" s="114"/>
      <c r="H1534" s="192"/>
    </row>
    <row r="1535" spans="1:8" s="115" customFormat="1" ht="15">
      <c r="A1535" s="112"/>
      <c r="B1535" s="103"/>
      <c r="C1535" s="111"/>
      <c r="D1535" s="244"/>
      <c r="E1535" s="244"/>
      <c r="F1535" s="111"/>
      <c r="G1535" s="114"/>
      <c r="H1535" s="192"/>
    </row>
    <row r="1536" spans="1:8" s="115" customFormat="1" ht="15">
      <c r="A1536" s="112"/>
      <c r="B1536" s="103"/>
      <c r="C1536" s="111"/>
      <c r="D1536" s="244"/>
      <c r="E1536" s="244"/>
      <c r="F1536" s="111"/>
      <c r="G1536" s="114"/>
      <c r="H1536" s="192"/>
    </row>
    <row r="1537" spans="1:8" s="115" customFormat="1" ht="15">
      <c r="A1537" s="112"/>
      <c r="B1537" s="103"/>
      <c r="C1537" s="111"/>
      <c r="D1537" s="244"/>
      <c r="E1537" s="244"/>
      <c r="F1537" s="111"/>
      <c r="G1537" s="114"/>
      <c r="H1537" s="192"/>
    </row>
    <row r="1538" spans="1:8" s="115" customFormat="1" ht="15">
      <c r="A1538" s="112"/>
      <c r="B1538" s="103"/>
      <c r="C1538" s="111"/>
      <c r="D1538" s="244"/>
      <c r="E1538" s="244"/>
      <c r="F1538" s="111"/>
      <c r="G1538" s="114"/>
      <c r="H1538" s="192"/>
    </row>
    <row r="1539" spans="1:8" s="115" customFormat="1" ht="15">
      <c r="A1539" s="112"/>
      <c r="B1539" s="103"/>
      <c r="C1539" s="111"/>
      <c r="D1539" s="244"/>
      <c r="E1539" s="244"/>
      <c r="F1539" s="111"/>
      <c r="G1539" s="114"/>
      <c r="H1539" s="192"/>
    </row>
    <row r="1540" spans="1:8" s="115" customFormat="1" ht="15">
      <c r="A1540" s="112"/>
      <c r="B1540" s="103"/>
      <c r="C1540" s="111"/>
      <c r="D1540" s="244"/>
      <c r="E1540" s="244"/>
      <c r="F1540" s="111"/>
      <c r="G1540" s="114"/>
      <c r="H1540" s="192"/>
    </row>
    <row r="1541" spans="1:8" s="115" customFormat="1" ht="15">
      <c r="A1541" s="112"/>
      <c r="B1541" s="103"/>
      <c r="C1541" s="111"/>
      <c r="D1541" s="244"/>
      <c r="E1541" s="244"/>
      <c r="F1541" s="111"/>
      <c r="G1541" s="114"/>
      <c r="H1541" s="192"/>
    </row>
    <row r="1542" spans="1:8" s="115" customFormat="1" ht="15">
      <c r="A1542" s="112"/>
      <c r="B1542" s="103"/>
      <c r="C1542" s="111"/>
      <c r="D1542" s="244"/>
      <c r="E1542" s="244"/>
      <c r="F1542" s="111"/>
      <c r="G1542" s="114"/>
      <c r="H1542" s="192"/>
    </row>
    <row r="1543" spans="1:8" s="115" customFormat="1" ht="15">
      <c r="A1543" s="112"/>
      <c r="B1543" s="103"/>
      <c r="C1543" s="111"/>
      <c r="D1543" s="244"/>
      <c r="E1543" s="244"/>
      <c r="F1543" s="111"/>
      <c r="G1543" s="114"/>
      <c r="H1543" s="192"/>
    </row>
    <row r="1544" spans="1:8" s="115" customFormat="1" ht="15">
      <c r="A1544" s="112"/>
      <c r="B1544" s="103"/>
      <c r="C1544" s="111"/>
      <c r="D1544" s="244"/>
      <c r="E1544" s="244"/>
      <c r="F1544" s="111"/>
      <c r="G1544" s="114"/>
      <c r="H1544" s="192"/>
    </row>
    <row r="1545" spans="1:8" s="115" customFormat="1" ht="15">
      <c r="A1545" s="112"/>
      <c r="B1545" s="103"/>
      <c r="C1545" s="111"/>
      <c r="D1545" s="244"/>
      <c r="E1545" s="244"/>
      <c r="F1545" s="111"/>
      <c r="G1545" s="114"/>
      <c r="H1545" s="192"/>
    </row>
    <row r="1546" spans="1:8" s="115" customFormat="1" ht="15">
      <c r="A1546" s="112"/>
      <c r="B1546" s="103"/>
      <c r="C1546" s="111"/>
      <c r="D1546" s="244"/>
      <c r="E1546" s="244"/>
      <c r="F1546" s="111"/>
      <c r="G1546" s="114"/>
      <c r="H1546" s="192"/>
    </row>
    <row r="1547" spans="1:8" s="115" customFormat="1" ht="15">
      <c r="A1547" s="112"/>
      <c r="B1547" s="103"/>
      <c r="C1547" s="111"/>
      <c r="D1547" s="244"/>
      <c r="E1547" s="244"/>
      <c r="F1547" s="111"/>
      <c r="G1547" s="114"/>
      <c r="H1547" s="192"/>
    </row>
    <row r="1548" spans="1:8" s="115" customFormat="1" ht="15">
      <c r="A1548" s="112"/>
      <c r="B1548" s="103"/>
      <c r="C1548" s="111"/>
      <c r="D1548" s="244"/>
      <c r="E1548" s="244"/>
      <c r="F1548" s="111"/>
      <c r="G1548" s="114"/>
      <c r="H1548" s="192"/>
    </row>
    <row r="1549" spans="1:8" s="115" customFormat="1" ht="15">
      <c r="A1549" s="112"/>
      <c r="B1549" s="103"/>
      <c r="C1549" s="111"/>
      <c r="D1549" s="244"/>
      <c r="E1549" s="244"/>
      <c r="F1549" s="111"/>
      <c r="G1549" s="114"/>
      <c r="H1549" s="192"/>
    </row>
    <row r="1550" spans="1:8" s="115" customFormat="1" ht="15">
      <c r="A1550" s="112"/>
      <c r="B1550" s="103"/>
      <c r="C1550" s="111"/>
      <c r="D1550" s="244"/>
      <c r="E1550" s="244"/>
      <c r="F1550" s="111"/>
      <c r="G1550" s="114"/>
      <c r="H1550" s="192"/>
    </row>
    <row r="1551" spans="1:8" s="115" customFormat="1" ht="15">
      <c r="A1551" s="112"/>
      <c r="B1551" s="103"/>
      <c r="C1551" s="111"/>
      <c r="D1551" s="244"/>
      <c r="E1551" s="244"/>
      <c r="F1551" s="111"/>
      <c r="G1551" s="114"/>
      <c r="H1551" s="192"/>
    </row>
    <row r="1552" spans="1:8" s="115" customFormat="1" ht="15">
      <c r="A1552" s="112"/>
      <c r="B1552" s="103"/>
      <c r="C1552" s="111"/>
      <c r="D1552" s="244"/>
      <c r="E1552" s="244"/>
      <c r="F1552" s="111"/>
      <c r="G1552" s="114"/>
      <c r="H1552" s="192"/>
    </row>
    <row r="1553" spans="1:8" s="115" customFormat="1" ht="15">
      <c r="A1553" s="112"/>
      <c r="B1553" s="103"/>
      <c r="C1553" s="111"/>
      <c r="D1553" s="244"/>
      <c r="E1553" s="244"/>
      <c r="F1553" s="111"/>
      <c r="G1553" s="114"/>
      <c r="H1553" s="192"/>
    </row>
    <row r="1554" spans="1:8" s="115" customFormat="1" ht="15">
      <c r="A1554" s="112"/>
      <c r="B1554" s="103"/>
      <c r="C1554" s="111"/>
      <c r="D1554" s="244"/>
      <c r="E1554" s="244"/>
      <c r="F1554" s="111"/>
      <c r="G1554" s="114"/>
      <c r="H1554" s="192"/>
    </row>
    <row r="1555" spans="1:8" s="115" customFormat="1" ht="15">
      <c r="A1555" s="112"/>
      <c r="B1555" s="103"/>
      <c r="C1555" s="111"/>
      <c r="D1555" s="244"/>
      <c r="E1555" s="244"/>
      <c r="F1555" s="111"/>
      <c r="G1555" s="114"/>
      <c r="H1555" s="192"/>
    </row>
    <row r="1556" spans="1:8" s="115" customFormat="1" ht="15">
      <c r="A1556" s="112"/>
      <c r="B1556" s="103"/>
      <c r="C1556" s="111"/>
      <c r="D1556" s="244"/>
      <c r="E1556" s="244"/>
      <c r="F1556" s="111"/>
      <c r="G1556" s="114"/>
      <c r="H1556" s="192"/>
    </row>
    <row r="1557" spans="1:8" s="115" customFormat="1" ht="15">
      <c r="A1557" s="112"/>
      <c r="B1557" s="103"/>
      <c r="C1557" s="111"/>
      <c r="D1557" s="244"/>
      <c r="E1557" s="244"/>
      <c r="F1557" s="111"/>
      <c r="G1557" s="114"/>
      <c r="H1557" s="192"/>
    </row>
    <row r="1558" spans="1:8" s="115" customFormat="1" ht="15">
      <c r="A1558" s="112"/>
      <c r="B1558" s="103"/>
      <c r="C1558" s="111"/>
      <c r="D1558" s="244"/>
      <c r="E1558" s="244"/>
      <c r="F1558" s="111"/>
      <c r="G1558" s="114"/>
      <c r="H1558" s="192"/>
    </row>
    <row r="1559" spans="1:8" s="115" customFormat="1" ht="15">
      <c r="A1559" s="112"/>
      <c r="B1559" s="103"/>
      <c r="C1559" s="111"/>
      <c r="D1559" s="244"/>
      <c r="E1559" s="244"/>
      <c r="F1559" s="111"/>
      <c r="G1559" s="114"/>
      <c r="H1559" s="192"/>
    </row>
    <row r="1560" spans="1:8" s="115" customFormat="1" ht="15">
      <c r="A1560" s="112"/>
      <c r="B1560" s="103"/>
      <c r="C1560" s="111"/>
      <c r="D1560" s="244"/>
      <c r="E1560" s="244"/>
      <c r="F1560" s="111"/>
      <c r="G1560" s="114"/>
      <c r="H1560" s="192"/>
    </row>
    <row r="1561" spans="1:8" s="115" customFormat="1" ht="15">
      <c r="A1561" s="112"/>
      <c r="B1561" s="103"/>
      <c r="C1561" s="111"/>
      <c r="D1561" s="244"/>
      <c r="E1561" s="244"/>
      <c r="F1561" s="111"/>
      <c r="G1561" s="114"/>
      <c r="H1561" s="192"/>
    </row>
    <row r="1562" spans="1:8" s="115" customFormat="1" ht="15">
      <c r="A1562" s="112"/>
      <c r="B1562" s="103"/>
      <c r="C1562" s="111"/>
      <c r="D1562" s="244"/>
      <c r="E1562" s="244"/>
      <c r="F1562" s="111"/>
      <c r="G1562" s="114"/>
      <c r="H1562" s="192"/>
    </row>
    <row r="1563" spans="1:8" s="115" customFormat="1" ht="15">
      <c r="A1563" s="112"/>
      <c r="B1563" s="103"/>
      <c r="C1563" s="111"/>
      <c r="D1563" s="244"/>
      <c r="E1563" s="244"/>
      <c r="F1563" s="111"/>
      <c r="G1563" s="114"/>
      <c r="H1563" s="192"/>
    </row>
    <row r="1564" spans="1:8" s="115" customFormat="1" ht="15">
      <c r="A1564" s="112"/>
      <c r="B1564" s="103"/>
      <c r="C1564" s="111"/>
      <c r="D1564" s="244"/>
      <c r="E1564" s="244"/>
      <c r="F1564" s="111"/>
      <c r="G1564" s="114"/>
      <c r="H1564" s="192"/>
    </row>
    <row r="1565" spans="1:8" s="115" customFormat="1" ht="15">
      <c r="A1565" s="112"/>
      <c r="B1565" s="103"/>
      <c r="C1565" s="111"/>
      <c r="D1565" s="244"/>
      <c r="E1565" s="244"/>
      <c r="F1565" s="111"/>
      <c r="G1565" s="114"/>
      <c r="H1565" s="192"/>
    </row>
    <row r="1566" spans="1:8" s="115" customFormat="1" ht="15">
      <c r="A1566" s="112"/>
      <c r="B1566" s="103"/>
      <c r="C1566" s="111"/>
      <c r="D1566" s="244"/>
      <c r="E1566" s="244"/>
      <c r="F1566" s="111"/>
      <c r="G1566" s="114"/>
      <c r="H1566" s="192"/>
    </row>
    <row r="1567" spans="1:8" s="115" customFormat="1" ht="15">
      <c r="A1567" s="112"/>
      <c r="B1567" s="103"/>
      <c r="C1567" s="111"/>
      <c r="D1567" s="244"/>
      <c r="E1567" s="244"/>
      <c r="F1567" s="111"/>
      <c r="G1567" s="114"/>
      <c r="H1567" s="192"/>
    </row>
    <row r="1568" spans="1:8" s="115" customFormat="1" ht="15">
      <c r="A1568" s="112"/>
      <c r="B1568" s="103"/>
      <c r="C1568" s="111"/>
      <c r="D1568" s="244"/>
      <c r="E1568" s="244"/>
      <c r="F1568" s="111"/>
      <c r="G1568" s="114"/>
      <c r="H1568" s="192"/>
    </row>
    <row r="1569" spans="1:8" s="115" customFormat="1" ht="15">
      <c r="A1569" s="112"/>
      <c r="B1569" s="103"/>
      <c r="C1569" s="111"/>
      <c r="D1569" s="244"/>
      <c r="E1569" s="244"/>
      <c r="F1569" s="111"/>
      <c r="G1569" s="114"/>
      <c r="H1569" s="192"/>
    </row>
    <row r="1570" spans="1:8" s="115" customFormat="1" ht="15">
      <c r="A1570" s="112"/>
      <c r="B1570" s="103"/>
      <c r="C1570" s="111"/>
      <c r="D1570" s="244"/>
      <c r="E1570" s="244"/>
      <c r="F1570" s="111"/>
      <c r="G1570" s="114"/>
      <c r="H1570" s="192"/>
    </row>
    <row r="1571" spans="1:8" s="115" customFormat="1" ht="15">
      <c r="A1571" s="112"/>
      <c r="B1571" s="103"/>
      <c r="C1571" s="111"/>
      <c r="D1571" s="244"/>
      <c r="E1571" s="244"/>
      <c r="F1571" s="111"/>
      <c r="G1571" s="114"/>
      <c r="H1571" s="192"/>
    </row>
    <row r="1572" spans="1:8" s="115" customFormat="1" ht="15">
      <c r="A1572" s="112"/>
      <c r="B1572" s="103"/>
      <c r="C1572" s="111"/>
      <c r="D1572" s="244"/>
      <c r="E1572" s="244"/>
      <c r="F1572" s="111"/>
      <c r="G1572" s="114"/>
      <c r="H1572" s="192"/>
    </row>
    <row r="1573" spans="1:8" s="115" customFormat="1" ht="15">
      <c r="A1573" s="112"/>
      <c r="B1573" s="103"/>
      <c r="C1573" s="111"/>
      <c r="D1573" s="244"/>
      <c r="E1573" s="244"/>
      <c r="F1573" s="111"/>
      <c r="G1573" s="114"/>
      <c r="H1573" s="192"/>
    </row>
    <row r="1574" spans="1:8" s="115" customFormat="1" ht="15">
      <c r="A1574" s="112"/>
      <c r="B1574" s="103"/>
      <c r="C1574" s="111"/>
      <c r="D1574" s="244"/>
      <c r="E1574" s="244"/>
      <c r="F1574" s="111"/>
      <c r="G1574" s="114"/>
      <c r="H1574" s="192"/>
    </row>
    <row r="1575" spans="1:8" s="115" customFormat="1" ht="15">
      <c r="A1575" s="112"/>
      <c r="B1575" s="103"/>
      <c r="C1575" s="111"/>
      <c r="D1575" s="244"/>
      <c r="E1575" s="244"/>
      <c r="F1575" s="111"/>
      <c r="G1575" s="114"/>
      <c r="H1575" s="192"/>
    </row>
    <row r="1576" spans="1:8" s="115" customFormat="1" ht="15">
      <c r="A1576" s="112"/>
      <c r="B1576" s="103"/>
      <c r="C1576" s="111"/>
      <c r="D1576" s="244"/>
      <c r="E1576" s="244"/>
      <c r="F1576" s="111"/>
      <c r="G1576" s="114"/>
      <c r="H1576" s="192"/>
    </row>
    <row r="1577" spans="1:8" s="115" customFormat="1" ht="15">
      <c r="A1577" s="112"/>
      <c r="B1577" s="103"/>
      <c r="C1577" s="111"/>
      <c r="D1577" s="244"/>
      <c r="E1577" s="244"/>
      <c r="F1577" s="111"/>
      <c r="G1577" s="114"/>
      <c r="H1577" s="192"/>
    </row>
    <row r="1578" spans="1:8" s="115" customFormat="1" ht="15">
      <c r="A1578" s="112"/>
      <c r="B1578" s="103"/>
      <c r="C1578" s="111"/>
      <c r="D1578" s="244"/>
      <c r="E1578" s="244"/>
      <c r="F1578" s="111"/>
      <c r="G1578" s="114"/>
      <c r="H1578" s="192"/>
    </row>
    <row r="1579" spans="1:8" s="115" customFormat="1" ht="15">
      <c r="A1579" s="112"/>
      <c r="B1579" s="103"/>
      <c r="C1579" s="111"/>
      <c r="D1579" s="244"/>
      <c r="E1579" s="244"/>
      <c r="F1579" s="111"/>
      <c r="G1579" s="114"/>
      <c r="H1579" s="192"/>
    </row>
    <row r="1580" spans="1:8" s="115" customFormat="1" ht="15">
      <c r="A1580" s="112"/>
      <c r="B1580" s="103"/>
      <c r="C1580" s="111"/>
      <c r="D1580" s="244"/>
      <c r="E1580" s="244"/>
      <c r="F1580" s="111"/>
      <c r="G1580" s="114"/>
      <c r="H1580" s="192"/>
    </row>
    <row r="1581" spans="1:8" s="115" customFormat="1" ht="15">
      <c r="A1581" s="112"/>
      <c r="B1581" s="103"/>
      <c r="C1581" s="111"/>
      <c r="D1581" s="244"/>
      <c r="E1581" s="244"/>
      <c r="F1581" s="111"/>
      <c r="G1581" s="114"/>
      <c r="H1581" s="192"/>
    </row>
    <row r="1582" spans="1:8" s="115" customFormat="1" ht="15">
      <c r="A1582" s="112"/>
      <c r="B1582" s="103"/>
      <c r="C1582" s="111"/>
      <c r="D1582" s="244"/>
      <c r="E1582" s="244"/>
      <c r="F1582" s="111"/>
      <c r="G1582" s="114"/>
      <c r="H1582" s="192"/>
    </row>
    <row r="1583" spans="1:8" s="115" customFormat="1" ht="15">
      <c r="A1583" s="112"/>
      <c r="B1583" s="103"/>
      <c r="C1583" s="111"/>
      <c r="D1583" s="244"/>
      <c r="E1583" s="244"/>
      <c r="F1583" s="111"/>
      <c r="G1583" s="114"/>
      <c r="H1583" s="192"/>
    </row>
    <row r="1584" spans="1:8" s="115" customFormat="1" ht="15">
      <c r="A1584" s="112"/>
      <c r="B1584" s="103"/>
      <c r="C1584" s="111"/>
      <c r="D1584" s="244"/>
      <c r="E1584" s="244"/>
      <c r="F1584" s="111"/>
      <c r="G1584" s="114"/>
      <c r="H1584" s="192"/>
    </row>
    <row r="1585" spans="1:8" s="115" customFormat="1" ht="15">
      <c r="A1585" s="112"/>
      <c r="B1585" s="103"/>
      <c r="C1585" s="111"/>
      <c r="D1585" s="244"/>
      <c r="E1585" s="244"/>
      <c r="F1585" s="111"/>
      <c r="G1585" s="114"/>
      <c r="H1585" s="192"/>
    </row>
    <row r="1586" spans="1:8" s="115" customFormat="1" ht="15">
      <c r="A1586" s="112"/>
      <c r="B1586" s="103"/>
      <c r="C1586" s="111"/>
      <c r="D1586" s="244"/>
      <c r="E1586" s="244"/>
      <c r="F1586" s="111"/>
      <c r="G1586" s="114"/>
      <c r="H1586" s="192"/>
    </row>
    <row r="1587" spans="1:8" s="115" customFormat="1" ht="15">
      <c r="A1587" s="112"/>
      <c r="B1587" s="103"/>
      <c r="C1587" s="111"/>
      <c r="D1587" s="244"/>
      <c r="E1587" s="244"/>
      <c r="F1587" s="111"/>
      <c r="G1587" s="114"/>
      <c r="H1587" s="192"/>
    </row>
    <row r="1588" spans="1:8" s="115" customFormat="1" ht="15">
      <c r="A1588" s="112"/>
      <c r="B1588" s="103"/>
      <c r="C1588" s="111"/>
      <c r="D1588" s="244"/>
      <c r="E1588" s="244"/>
      <c r="F1588" s="111"/>
      <c r="G1588" s="114"/>
      <c r="H1588" s="192"/>
    </row>
    <row r="1589" spans="1:8" s="115" customFormat="1" ht="15">
      <c r="A1589" s="112"/>
      <c r="B1589" s="103"/>
      <c r="C1589" s="111"/>
      <c r="D1589" s="244"/>
      <c r="E1589" s="244"/>
      <c r="F1589" s="111"/>
      <c r="G1589" s="114"/>
      <c r="H1589" s="192"/>
    </row>
    <row r="1590" spans="1:8" s="115" customFormat="1" ht="15">
      <c r="A1590" s="112"/>
      <c r="B1590" s="103"/>
      <c r="C1590" s="111"/>
      <c r="D1590" s="244"/>
      <c r="E1590" s="244"/>
      <c r="F1590" s="111"/>
      <c r="G1590" s="114"/>
      <c r="H1590" s="192"/>
    </row>
    <row r="1591" spans="1:8" s="115" customFormat="1" ht="15">
      <c r="A1591" s="112"/>
      <c r="B1591" s="103"/>
      <c r="C1591" s="111"/>
      <c r="D1591" s="244"/>
      <c r="E1591" s="244"/>
      <c r="F1591" s="111"/>
      <c r="G1591" s="114"/>
      <c r="H1591" s="192"/>
    </row>
    <row r="1592" spans="1:8" s="115" customFormat="1" ht="15">
      <c r="A1592" s="112"/>
      <c r="B1592" s="103"/>
      <c r="C1592" s="111"/>
      <c r="D1592" s="244"/>
      <c r="E1592" s="244"/>
      <c r="F1592" s="111"/>
      <c r="G1592" s="114"/>
      <c r="H1592" s="192"/>
    </row>
    <row r="1593" spans="1:8" s="115" customFormat="1" ht="15">
      <c r="A1593" s="112"/>
      <c r="B1593" s="103"/>
      <c r="C1593" s="111"/>
      <c r="D1593" s="244"/>
      <c r="E1593" s="244"/>
      <c r="F1593" s="111"/>
      <c r="G1593" s="114"/>
      <c r="H1593" s="192"/>
    </row>
    <row r="1594" spans="1:8" s="115" customFormat="1" ht="15">
      <c r="A1594" s="112"/>
      <c r="B1594" s="103"/>
      <c r="C1594" s="111"/>
      <c r="D1594" s="244"/>
      <c r="E1594" s="244"/>
      <c r="F1594" s="111"/>
      <c r="G1594" s="114"/>
      <c r="H1594" s="192"/>
    </row>
    <row r="1595" spans="1:8" s="115" customFormat="1" ht="15">
      <c r="A1595" s="112"/>
      <c r="B1595" s="103"/>
      <c r="C1595" s="111"/>
      <c r="D1595" s="244"/>
      <c r="E1595" s="244"/>
      <c r="F1595" s="111"/>
      <c r="G1595" s="114"/>
      <c r="H1595" s="192"/>
    </row>
    <row r="1596" spans="1:8" s="115" customFormat="1" ht="15">
      <c r="A1596" s="112"/>
      <c r="B1596" s="103"/>
      <c r="C1596" s="111"/>
      <c r="D1596" s="244"/>
      <c r="E1596" s="244"/>
      <c r="F1596" s="111"/>
      <c r="G1596" s="114"/>
      <c r="H1596" s="192"/>
    </row>
    <row r="1597" spans="1:8" s="115" customFormat="1" ht="15">
      <c r="A1597" s="112"/>
      <c r="B1597" s="103"/>
      <c r="C1597" s="111"/>
      <c r="D1597" s="244"/>
      <c r="E1597" s="244"/>
      <c r="F1597" s="111"/>
      <c r="G1597" s="114"/>
      <c r="H1597" s="192"/>
    </row>
    <row r="1598" spans="1:8" s="115" customFormat="1" ht="15">
      <c r="A1598" s="112"/>
      <c r="B1598" s="103"/>
      <c r="C1598" s="111"/>
      <c r="D1598" s="244"/>
      <c r="E1598" s="244"/>
      <c r="F1598" s="111"/>
      <c r="G1598" s="114"/>
      <c r="H1598" s="192"/>
    </row>
    <row r="1599" spans="1:8" s="115" customFormat="1" ht="15">
      <c r="A1599" s="112"/>
      <c r="B1599" s="103"/>
      <c r="C1599" s="111"/>
      <c r="D1599" s="244"/>
      <c r="E1599" s="244"/>
      <c r="F1599" s="111"/>
      <c r="G1599" s="114"/>
      <c r="H1599" s="192"/>
    </row>
    <row r="1600" spans="1:8" s="115" customFormat="1" ht="15">
      <c r="A1600" s="112"/>
      <c r="B1600" s="103"/>
      <c r="C1600" s="111"/>
      <c r="D1600" s="244"/>
      <c r="E1600" s="244"/>
      <c r="F1600" s="111"/>
      <c r="G1600" s="114"/>
      <c r="H1600" s="192"/>
    </row>
    <row r="1601" spans="1:8" s="115" customFormat="1" ht="15">
      <c r="A1601" s="112"/>
      <c r="B1601" s="103"/>
      <c r="C1601" s="111"/>
      <c r="D1601" s="244"/>
      <c r="E1601" s="244"/>
      <c r="F1601" s="111"/>
      <c r="G1601" s="114"/>
      <c r="H1601" s="192"/>
    </row>
    <row r="1602" spans="1:8" s="115" customFormat="1" ht="15">
      <c r="A1602" s="112"/>
      <c r="B1602" s="103"/>
      <c r="C1602" s="111"/>
      <c r="D1602" s="244"/>
      <c r="E1602" s="244"/>
      <c r="F1602" s="111"/>
      <c r="G1602" s="114"/>
      <c r="H1602" s="192"/>
    </row>
    <row r="1603" spans="1:8" s="115" customFormat="1" ht="15">
      <c r="A1603" s="112"/>
      <c r="B1603" s="103"/>
      <c r="C1603" s="111"/>
      <c r="D1603" s="244"/>
      <c r="E1603" s="244"/>
      <c r="F1603" s="111"/>
      <c r="G1603" s="114"/>
      <c r="H1603" s="192"/>
    </row>
    <row r="1604" spans="1:8" s="115" customFormat="1" ht="15">
      <c r="A1604" s="112"/>
      <c r="B1604" s="103"/>
      <c r="C1604" s="111"/>
      <c r="D1604" s="244"/>
      <c r="E1604" s="244"/>
      <c r="F1604" s="111"/>
      <c r="G1604" s="114"/>
      <c r="H1604" s="192"/>
    </row>
    <row r="1605" spans="1:8" s="115" customFormat="1" ht="15">
      <c r="A1605" s="112"/>
      <c r="B1605" s="103"/>
      <c r="C1605" s="111"/>
      <c r="D1605" s="244"/>
      <c r="E1605" s="244"/>
      <c r="F1605" s="111"/>
      <c r="G1605" s="114"/>
      <c r="H1605" s="192"/>
    </row>
    <row r="1606" spans="1:8" s="115" customFormat="1" ht="15">
      <c r="A1606" s="112"/>
      <c r="B1606" s="103"/>
      <c r="C1606" s="111"/>
      <c r="D1606" s="244"/>
      <c r="E1606" s="244"/>
      <c r="F1606" s="111"/>
      <c r="G1606" s="114"/>
      <c r="H1606" s="192"/>
    </row>
    <row r="1607" spans="1:8" s="115" customFormat="1" ht="15">
      <c r="A1607" s="112"/>
      <c r="B1607" s="103"/>
      <c r="C1607" s="111"/>
      <c r="D1607" s="244"/>
      <c r="E1607" s="244"/>
      <c r="F1607" s="111"/>
      <c r="G1607" s="114"/>
      <c r="H1607" s="192"/>
    </row>
    <row r="1608" spans="1:8" s="115" customFormat="1" ht="15">
      <c r="A1608" s="112"/>
      <c r="B1608" s="103"/>
      <c r="C1608" s="111"/>
      <c r="D1608" s="244"/>
      <c r="E1608" s="244"/>
      <c r="F1608" s="111"/>
      <c r="G1608" s="114"/>
      <c r="H1608" s="192"/>
    </row>
    <row r="1609" spans="1:8" s="115" customFormat="1" ht="15">
      <c r="A1609" s="112"/>
      <c r="B1609" s="103"/>
      <c r="C1609" s="111"/>
      <c r="D1609" s="244"/>
      <c r="E1609" s="244"/>
      <c r="F1609" s="111"/>
      <c r="G1609" s="114"/>
      <c r="H1609" s="192"/>
    </row>
    <row r="1610" spans="1:8" s="115" customFormat="1" ht="15">
      <c r="A1610" s="112"/>
      <c r="B1610" s="103"/>
      <c r="C1610" s="111"/>
      <c r="D1610" s="244"/>
      <c r="E1610" s="244"/>
      <c r="F1610" s="111"/>
      <c r="G1610" s="114"/>
      <c r="H1610" s="192"/>
    </row>
    <row r="1611" spans="1:8" s="115" customFormat="1" ht="15">
      <c r="A1611" s="112"/>
      <c r="B1611" s="103"/>
      <c r="C1611" s="111"/>
      <c r="D1611" s="244"/>
      <c r="E1611" s="244"/>
      <c r="F1611" s="111"/>
      <c r="G1611" s="114"/>
      <c r="H1611" s="192"/>
    </row>
    <row r="1612" spans="1:8" s="115" customFormat="1" ht="15">
      <c r="A1612" s="112"/>
      <c r="B1612" s="103"/>
      <c r="C1612" s="111"/>
      <c r="D1612" s="244"/>
      <c r="E1612" s="244"/>
      <c r="F1612" s="111"/>
      <c r="G1612" s="114"/>
      <c r="H1612" s="192"/>
    </row>
    <row r="1613" spans="1:8" s="115" customFormat="1" ht="15">
      <c r="A1613" s="112"/>
      <c r="B1613" s="103"/>
      <c r="C1613" s="111"/>
      <c r="D1613" s="244"/>
      <c r="E1613" s="244"/>
      <c r="F1613" s="111"/>
      <c r="G1613" s="114"/>
      <c r="H1613" s="192"/>
    </row>
    <row r="1614" spans="1:8" s="115" customFormat="1" ht="15">
      <c r="A1614" s="112"/>
      <c r="B1614" s="103"/>
      <c r="C1614" s="111"/>
      <c r="D1614" s="244"/>
      <c r="E1614" s="244"/>
      <c r="F1614" s="111"/>
      <c r="G1614" s="114"/>
      <c r="H1614" s="192"/>
    </row>
    <row r="1615" spans="1:8" s="115" customFormat="1" ht="15">
      <c r="A1615" s="112"/>
      <c r="B1615" s="103"/>
      <c r="C1615" s="111"/>
      <c r="D1615" s="244"/>
      <c r="E1615" s="244"/>
      <c r="F1615" s="111"/>
      <c r="G1615" s="114"/>
      <c r="H1615" s="192"/>
    </row>
    <row r="1616" spans="1:8" s="115" customFormat="1" ht="15">
      <c r="A1616" s="112"/>
      <c r="B1616" s="103"/>
      <c r="C1616" s="111"/>
      <c r="D1616" s="244"/>
      <c r="E1616" s="244"/>
      <c r="F1616" s="111"/>
      <c r="G1616" s="114"/>
      <c r="H1616" s="192"/>
    </row>
    <row r="1617" spans="1:8" s="115" customFormat="1" ht="15">
      <c r="A1617" s="112"/>
      <c r="B1617" s="103"/>
      <c r="C1617" s="111"/>
      <c r="D1617" s="244"/>
      <c r="E1617" s="244"/>
      <c r="F1617" s="111"/>
      <c r="G1617" s="114"/>
      <c r="H1617" s="192"/>
    </row>
    <row r="1618" spans="1:8" s="115" customFormat="1" ht="15">
      <c r="A1618" s="112"/>
      <c r="B1618" s="103"/>
      <c r="C1618" s="111"/>
      <c r="D1618" s="244"/>
      <c r="E1618" s="244"/>
      <c r="F1618" s="111"/>
      <c r="G1618" s="114"/>
      <c r="H1618" s="192"/>
    </row>
    <row r="1619" spans="1:8" s="115" customFormat="1" ht="15">
      <c r="A1619" s="112"/>
      <c r="B1619" s="103"/>
      <c r="C1619" s="111"/>
      <c r="D1619" s="244"/>
      <c r="E1619" s="244"/>
      <c r="F1619" s="111"/>
      <c r="G1619" s="114"/>
      <c r="H1619" s="192"/>
    </row>
    <row r="1620" spans="1:8" s="115" customFormat="1" ht="15">
      <c r="A1620" s="112"/>
      <c r="B1620" s="103"/>
      <c r="C1620" s="111"/>
      <c r="D1620" s="244"/>
      <c r="E1620" s="244"/>
      <c r="F1620" s="111"/>
      <c r="G1620" s="114"/>
      <c r="H1620" s="192"/>
    </row>
    <row r="1621" spans="1:8" s="115" customFormat="1" ht="15">
      <c r="A1621" s="112"/>
      <c r="B1621" s="103"/>
      <c r="C1621" s="111"/>
      <c r="D1621" s="244"/>
      <c r="E1621" s="244"/>
      <c r="F1621" s="111"/>
      <c r="G1621" s="114"/>
      <c r="H1621" s="192"/>
    </row>
    <row r="1622" spans="1:8" s="115" customFormat="1" ht="15">
      <c r="A1622" s="112"/>
      <c r="B1622" s="103"/>
      <c r="C1622" s="111"/>
      <c r="D1622" s="244"/>
      <c r="E1622" s="244"/>
      <c r="F1622" s="111"/>
      <c r="G1622" s="114"/>
      <c r="H1622" s="192"/>
    </row>
    <row r="1623" spans="1:8" s="115" customFormat="1" ht="15">
      <c r="A1623" s="112"/>
      <c r="B1623" s="103"/>
      <c r="C1623" s="111"/>
      <c r="D1623" s="244"/>
      <c r="E1623" s="244"/>
      <c r="F1623" s="111"/>
      <c r="G1623" s="114"/>
      <c r="H1623" s="192"/>
    </row>
    <row r="1624" spans="1:8" s="115" customFormat="1" ht="15">
      <c r="A1624" s="112"/>
      <c r="B1624" s="103"/>
      <c r="C1624" s="111"/>
      <c r="D1624" s="244"/>
      <c r="E1624" s="244"/>
      <c r="F1624" s="111"/>
      <c r="G1624" s="114"/>
      <c r="H1624" s="192"/>
    </row>
    <row r="1625" spans="1:8" s="115" customFormat="1" ht="15">
      <c r="A1625" s="112"/>
      <c r="B1625" s="103"/>
      <c r="C1625" s="111"/>
      <c r="D1625" s="244"/>
      <c r="E1625" s="244"/>
      <c r="F1625" s="111"/>
      <c r="G1625" s="114"/>
      <c r="H1625" s="192"/>
    </row>
    <row r="1626" spans="1:8" s="115" customFormat="1" ht="15">
      <c r="A1626" s="112"/>
      <c r="B1626" s="103"/>
      <c r="C1626" s="111"/>
      <c r="D1626" s="244"/>
      <c r="E1626" s="244"/>
      <c r="F1626" s="111"/>
      <c r="G1626" s="114"/>
      <c r="H1626" s="192"/>
    </row>
    <row r="1627" spans="1:8" s="115" customFormat="1" ht="15">
      <c r="A1627" s="112"/>
      <c r="B1627" s="103"/>
      <c r="C1627" s="111"/>
      <c r="D1627" s="244"/>
      <c r="E1627" s="244"/>
      <c r="F1627" s="111"/>
      <c r="G1627" s="114"/>
      <c r="H1627" s="192"/>
    </row>
    <row r="1628" spans="1:8" s="115" customFormat="1" ht="15">
      <c r="A1628" s="112"/>
      <c r="B1628" s="103"/>
      <c r="C1628" s="111"/>
      <c r="D1628" s="244"/>
      <c r="E1628" s="244"/>
      <c r="F1628" s="111"/>
      <c r="G1628" s="114"/>
      <c r="H1628" s="192"/>
    </row>
    <row r="1629" spans="1:8" s="115" customFormat="1" ht="15">
      <c r="A1629" s="112"/>
      <c r="B1629" s="103"/>
      <c r="C1629" s="111"/>
      <c r="D1629" s="244"/>
      <c r="E1629" s="244"/>
      <c r="F1629" s="111"/>
      <c r="G1629" s="114"/>
      <c r="H1629" s="192"/>
    </row>
    <row r="1630" spans="1:8" s="115" customFormat="1" ht="15">
      <c r="A1630" s="112"/>
      <c r="B1630" s="103"/>
      <c r="C1630" s="111"/>
      <c r="D1630" s="244"/>
      <c r="E1630" s="244"/>
      <c r="F1630" s="111"/>
      <c r="G1630" s="114"/>
      <c r="H1630" s="192"/>
    </row>
    <row r="1631" spans="1:8" s="115" customFormat="1" ht="15">
      <c r="A1631" s="112"/>
      <c r="B1631" s="103"/>
      <c r="C1631" s="111"/>
      <c r="D1631" s="244"/>
      <c r="E1631" s="244"/>
      <c r="F1631" s="111"/>
      <c r="G1631" s="114"/>
      <c r="H1631" s="192"/>
    </row>
    <row r="1632" spans="1:8" s="115" customFormat="1" ht="15">
      <c r="A1632" s="112"/>
      <c r="B1632" s="103"/>
      <c r="C1632" s="111"/>
      <c r="D1632" s="244"/>
      <c r="E1632" s="244"/>
      <c r="F1632" s="111"/>
      <c r="G1632" s="114"/>
      <c r="H1632" s="192"/>
    </row>
    <row r="1633" spans="1:8" s="115" customFormat="1" ht="15">
      <c r="A1633" s="112"/>
      <c r="B1633" s="103"/>
      <c r="C1633" s="111"/>
      <c r="D1633" s="244"/>
      <c r="E1633" s="244"/>
      <c r="F1633" s="111"/>
      <c r="G1633" s="114"/>
      <c r="H1633" s="192"/>
    </row>
    <row r="1634" spans="1:8" s="115" customFormat="1" ht="15">
      <c r="A1634" s="112"/>
      <c r="B1634" s="103"/>
      <c r="C1634" s="111"/>
      <c r="D1634" s="244"/>
      <c r="E1634" s="244"/>
      <c r="F1634" s="111"/>
      <c r="G1634" s="114"/>
      <c r="H1634" s="192"/>
    </row>
    <row r="1635" spans="1:8" s="115" customFormat="1" ht="15">
      <c r="A1635" s="112"/>
      <c r="B1635" s="103"/>
      <c r="C1635" s="111"/>
      <c r="D1635" s="244"/>
      <c r="E1635" s="244"/>
      <c r="F1635" s="111"/>
      <c r="G1635" s="114"/>
      <c r="H1635" s="192"/>
    </row>
    <row r="1636" spans="1:8" s="115" customFormat="1" ht="15">
      <c r="A1636" s="112"/>
      <c r="B1636" s="103"/>
      <c r="C1636" s="111"/>
      <c r="D1636" s="244"/>
      <c r="E1636" s="244"/>
      <c r="F1636" s="111"/>
      <c r="G1636" s="114"/>
      <c r="H1636" s="192"/>
    </row>
    <row r="1637" spans="1:8" s="115" customFormat="1" ht="15">
      <c r="A1637" s="112"/>
      <c r="B1637" s="103"/>
      <c r="C1637" s="111"/>
      <c r="D1637" s="244"/>
      <c r="E1637" s="244"/>
      <c r="F1637" s="111"/>
      <c r="G1637" s="114"/>
      <c r="H1637" s="192"/>
    </row>
    <row r="1638" spans="1:8" s="115" customFormat="1" ht="15">
      <c r="A1638" s="112"/>
      <c r="B1638" s="103"/>
      <c r="C1638" s="111"/>
      <c r="D1638" s="244"/>
      <c r="E1638" s="244"/>
      <c r="F1638" s="111"/>
      <c r="G1638" s="114"/>
      <c r="H1638" s="192"/>
    </row>
    <row r="1639" spans="1:8" s="115" customFormat="1" ht="15">
      <c r="A1639" s="112"/>
      <c r="B1639" s="103"/>
      <c r="C1639" s="111"/>
      <c r="D1639" s="244"/>
      <c r="E1639" s="244"/>
      <c r="F1639" s="111"/>
      <c r="G1639" s="114"/>
      <c r="H1639" s="192"/>
    </row>
    <row r="1640" spans="1:8" s="115" customFormat="1" ht="15">
      <c r="A1640" s="112"/>
      <c r="B1640" s="103"/>
      <c r="C1640" s="111"/>
      <c r="D1640" s="244"/>
      <c r="E1640" s="244"/>
      <c r="F1640" s="111"/>
      <c r="G1640" s="114"/>
      <c r="H1640" s="192"/>
    </row>
    <row r="1641" spans="1:8" s="115" customFormat="1" ht="15">
      <c r="A1641" s="112"/>
      <c r="B1641" s="103"/>
      <c r="C1641" s="111"/>
      <c r="D1641" s="244"/>
      <c r="E1641" s="244"/>
      <c r="F1641" s="111"/>
      <c r="G1641" s="114"/>
      <c r="H1641" s="192"/>
    </row>
    <row r="1642" spans="1:8" s="115" customFormat="1" ht="15">
      <c r="A1642" s="112"/>
      <c r="B1642" s="103"/>
      <c r="C1642" s="111"/>
      <c r="D1642" s="244"/>
      <c r="E1642" s="244"/>
      <c r="F1642" s="111"/>
      <c r="G1642" s="114"/>
      <c r="H1642" s="192"/>
    </row>
    <row r="1643" spans="1:8" s="115" customFormat="1" ht="15">
      <c r="A1643" s="112"/>
      <c r="B1643" s="103"/>
      <c r="C1643" s="111"/>
      <c r="D1643" s="244"/>
      <c r="E1643" s="244"/>
      <c r="F1643" s="111"/>
      <c r="G1643" s="114"/>
      <c r="H1643" s="192"/>
    </row>
    <row r="1644" spans="1:8" s="115" customFormat="1" ht="15">
      <c r="A1644" s="112"/>
      <c r="B1644" s="103"/>
      <c r="C1644" s="111"/>
      <c r="D1644" s="244"/>
      <c r="E1644" s="244"/>
      <c r="F1644" s="111"/>
      <c r="G1644" s="114"/>
      <c r="H1644" s="192"/>
    </row>
    <row r="1645" spans="1:8" s="115" customFormat="1" ht="15">
      <c r="A1645" s="112"/>
      <c r="B1645" s="103"/>
      <c r="C1645" s="111"/>
      <c r="D1645" s="244"/>
      <c r="E1645" s="244"/>
      <c r="F1645" s="111"/>
      <c r="G1645" s="114"/>
      <c r="H1645" s="192"/>
    </row>
    <row r="1646" spans="1:8" s="115" customFormat="1" ht="15">
      <c r="A1646" s="112"/>
      <c r="B1646" s="103"/>
      <c r="C1646" s="111"/>
      <c r="D1646" s="244"/>
      <c r="E1646" s="244"/>
      <c r="F1646" s="111"/>
      <c r="G1646" s="114"/>
      <c r="H1646" s="192"/>
    </row>
    <row r="1647" spans="1:8" s="115" customFormat="1" ht="15">
      <c r="A1647" s="112"/>
      <c r="B1647" s="103"/>
      <c r="C1647" s="111"/>
      <c r="D1647" s="244"/>
      <c r="E1647" s="244"/>
      <c r="F1647" s="111"/>
      <c r="G1647" s="114"/>
      <c r="H1647" s="192"/>
    </row>
    <row r="1648" spans="1:8" s="115" customFormat="1" ht="15">
      <c r="A1648" s="112"/>
      <c r="B1648" s="103"/>
      <c r="C1648" s="111"/>
      <c r="D1648" s="244"/>
      <c r="E1648" s="244"/>
      <c r="F1648" s="111"/>
      <c r="G1648" s="114"/>
      <c r="H1648" s="192"/>
    </row>
    <row r="1649" spans="1:8" s="115" customFormat="1" ht="15">
      <c r="A1649" s="112"/>
      <c r="B1649" s="103"/>
      <c r="C1649" s="111"/>
      <c r="D1649" s="244"/>
      <c r="E1649" s="244"/>
      <c r="F1649" s="111"/>
      <c r="G1649" s="114"/>
      <c r="H1649" s="192"/>
    </row>
    <row r="1650" spans="1:8" s="115" customFormat="1" ht="15">
      <c r="A1650" s="112"/>
      <c r="B1650" s="103"/>
      <c r="C1650" s="111"/>
      <c r="D1650" s="244"/>
      <c r="E1650" s="244"/>
      <c r="F1650" s="111"/>
      <c r="G1650" s="114"/>
      <c r="H1650" s="192"/>
    </row>
    <row r="1651" spans="1:8" s="115" customFormat="1" ht="15">
      <c r="A1651" s="112"/>
      <c r="B1651" s="103"/>
      <c r="C1651" s="111"/>
      <c r="D1651" s="244"/>
      <c r="E1651" s="244"/>
      <c r="F1651" s="111"/>
      <c r="G1651" s="114"/>
      <c r="H1651" s="192"/>
    </row>
    <row r="1652" spans="1:8" s="115" customFormat="1" ht="15">
      <c r="A1652" s="112"/>
      <c r="B1652" s="103"/>
      <c r="C1652" s="111"/>
      <c r="D1652" s="244"/>
      <c r="E1652" s="244"/>
      <c r="F1652" s="111"/>
      <c r="G1652" s="114"/>
      <c r="H1652" s="192"/>
    </row>
    <row r="1653" spans="1:8" s="115" customFormat="1" ht="15">
      <c r="A1653" s="112"/>
      <c r="B1653" s="103"/>
      <c r="C1653" s="111"/>
      <c r="D1653" s="244"/>
      <c r="E1653" s="244"/>
      <c r="F1653" s="111"/>
      <c r="G1653" s="114"/>
      <c r="H1653" s="192"/>
    </row>
    <row r="1654" spans="1:8" s="115" customFormat="1" ht="15">
      <c r="A1654" s="112"/>
      <c r="B1654" s="103"/>
      <c r="C1654" s="111"/>
      <c r="D1654" s="244"/>
      <c r="E1654" s="244"/>
      <c r="F1654" s="111"/>
      <c r="G1654" s="114"/>
      <c r="H1654" s="192"/>
    </row>
    <row r="1655" spans="1:8" s="115" customFormat="1" ht="15">
      <c r="A1655" s="112"/>
      <c r="B1655" s="103"/>
      <c r="C1655" s="111"/>
      <c r="D1655" s="244"/>
      <c r="E1655" s="244"/>
      <c r="F1655" s="111"/>
      <c r="G1655" s="114"/>
      <c r="H1655" s="192"/>
    </row>
    <row r="1656" spans="1:8" s="115" customFormat="1" ht="15">
      <c r="A1656" s="112"/>
      <c r="B1656" s="103"/>
      <c r="C1656" s="111"/>
      <c r="D1656" s="244"/>
      <c r="E1656" s="244"/>
      <c r="F1656" s="111"/>
      <c r="G1656" s="114"/>
      <c r="H1656" s="192"/>
    </row>
    <row r="1657" spans="1:8" s="115" customFormat="1" ht="15">
      <c r="A1657" s="112"/>
      <c r="B1657" s="103"/>
      <c r="C1657" s="111"/>
      <c r="D1657" s="244"/>
      <c r="E1657" s="244"/>
      <c r="F1657" s="111"/>
      <c r="G1657" s="114"/>
      <c r="H1657" s="192"/>
    </row>
    <row r="1658" spans="1:8" s="115" customFormat="1" ht="15">
      <c r="A1658" s="112"/>
      <c r="B1658" s="103"/>
      <c r="C1658" s="111"/>
      <c r="D1658" s="244"/>
      <c r="E1658" s="244"/>
      <c r="F1658" s="111"/>
      <c r="G1658" s="114"/>
      <c r="H1658" s="192"/>
    </row>
    <row r="1659" spans="1:8" s="115" customFormat="1" ht="15">
      <c r="A1659" s="112"/>
      <c r="B1659" s="103"/>
      <c r="C1659" s="111"/>
      <c r="D1659" s="244"/>
      <c r="E1659" s="244"/>
      <c r="F1659" s="111"/>
      <c r="G1659" s="114"/>
      <c r="H1659" s="192"/>
    </row>
    <row r="1660" spans="1:8" s="115" customFormat="1" ht="15">
      <c r="A1660" s="112"/>
      <c r="B1660" s="103"/>
      <c r="C1660" s="111"/>
      <c r="D1660" s="244"/>
      <c r="E1660" s="244"/>
      <c r="F1660" s="111"/>
      <c r="G1660" s="114"/>
      <c r="H1660" s="192"/>
    </row>
    <row r="1661" spans="1:8" s="115" customFormat="1" ht="15">
      <c r="A1661" s="112"/>
      <c r="B1661" s="103"/>
      <c r="C1661" s="111"/>
      <c r="D1661" s="244"/>
      <c r="E1661" s="244"/>
      <c r="F1661" s="111"/>
      <c r="G1661" s="114"/>
      <c r="H1661" s="192"/>
    </row>
    <row r="1662" spans="1:8" s="115" customFormat="1" ht="15">
      <c r="A1662" s="112"/>
      <c r="B1662" s="103"/>
      <c r="C1662" s="111"/>
      <c r="D1662" s="244"/>
      <c r="E1662" s="244"/>
      <c r="F1662" s="111"/>
      <c r="G1662" s="114"/>
      <c r="H1662" s="192"/>
    </row>
    <row r="1663" spans="1:8" s="115" customFormat="1" ht="15">
      <c r="A1663" s="112"/>
      <c r="B1663" s="103"/>
      <c r="C1663" s="111"/>
      <c r="D1663" s="244"/>
      <c r="E1663" s="244"/>
      <c r="F1663" s="111"/>
      <c r="G1663" s="114"/>
      <c r="H1663" s="192"/>
    </row>
    <row r="1664" spans="1:8" s="115" customFormat="1" ht="15">
      <c r="A1664" s="112"/>
      <c r="B1664" s="103"/>
      <c r="C1664" s="111"/>
      <c r="D1664" s="244"/>
      <c r="E1664" s="244"/>
      <c r="F1664" s="111"/>
      <c r="G1664" s="114"/>
      <c r="H1664" s="192"/>
    </row>
    <row r="1665" spans="1:8" s="115" customFormat="1" ht="15">
      <c r="A1665" s="112"/>
      <c r="B1665" s="103"/>
      <c r="C1665" s="111"/>
      <c r="D1665" s="244"/>
      <c r="E1665" s="244"/>
      <c r="F1665" s="111"/>
      <c r="G1665" s="114"/>
      <c r="H1665" s="192"/>
    </row>
    <row r="1666" spans="1:8" s="115" customFormat="1" ht="15">
      <c r="A1666" s="112"/>
      <c r="B1666" s="103"/>
      <c r="C1666" s="111"/>
      <c r="D1666" s="244"/>
      <c r="E1666" s="244"/>
      <c r="F1666" s="111"/>
      <c r="G1666" s="114"/>
      <c r="H1666" s="192"/>
    </row>
    <row r="1667" spans="1:8" s="115" customFormat="1" ht="15">
      <c r="A1667" s="112"/>
      <c r="B1667" s="103"/>
      <c r="C1667" s="111"/>
      <c r="D1667" s="244"/>
      <c r="E1667" s="244"/>
      <c r="F1667" s="111"/>
      <c r="G1667" s="114"/>
      <c r="H1667" s="192"/>
    </row>
    <row r="1668" spans="1:8" s="115" customFormat="1" ht="15">
      <c r="A1668" s="112"/>
      <c r="B1668" s="103"/>
      <c r="C1668" s="111"/>
      <c r="D1668" s="244"/>
      <c r="E1668" s="244"/>
      <c r="F1668" s="111"/>
      <c r="G1668" s="114"/>
      <c r="H1668" s="192"/>
    </row>
    <row r="1669" spans="1:8" s="115" customFormat="1" ht="15">
      <c r="A1669" s="112"/>
      <c r="B1669" s="103"/>
      <c r="C1669" s="111"/>
      <c r="D1669" s="244"/>
      <c r="E1669" s="244"/>
      <c r="F1669" s="111"/>
      <c r="G1669" s="114"/>
      <c r="H1669" s="192"/>
    </row>
    <row r="1670" spans="1:8" s="115" customFormat="1" ht="15">
      <c r="A1670" s="112"/>
      <c r="B1670" s="103"/>
      <c r="C1670" s="111"/>
      <c r="D1670" s="244"/>
      <c r="E1670" s="244"/>
      <c r="F1670" s="111"/>
      <c r="G1670" s="114"/>
      <c r="H1670" s="192"/>
    </row>
    <row r="1671" spans="1:8" s="115" customFormat="1" ht="15">
      <c r="A1671" s="112"/>
      <c r="B1671" s="103"/>
      <c r="C1671" s="111"/>
      <c r="D1671" s="244"/>
      <c r="E1671" s="244"/>
      <c r="F1671" s="111"/>
      <c r="G1671" s="114"/>
      <c r="H1671" s="192"/>
    </row>
    <row r="1672" spans="1:8" s="115" customFormat="1" ht="15">
      <c r="A1672" s="112"/>
      <c r="B1672" s="103"/>
      <c r="C1672" s="111"/>
      <c r="D1672" s="244"/>
      <c r="E1672" s="244"/>
      <c r="F1672" s="111"/>
      <c r="G1672" s="114"/>
      <c r="H1672" s="192"/>
    </row>
    <row r="1673" spans="1:8" s="115" customFormat="1" ht="15">
      <c r="A1673" s="112"/>
      <c r="B1673" s="103"/>
      <c r="C1673" s="111"/>
      <c r="D1673" s="244"/>
      <c r="E1673" s="244"/>
      <c r="F1673" s="111"/>
      <c r="G1673" s="114"/>
      <c r="H1673" s="192"/>
    </row>
    <row r="1674" spans="1:8" s="115" customFormat="1" ht="15">
      <c r="A1674" s="112"/>
      <c r="B1674" s="103"/>
      <c r="C1674" s="111"/>
      <c r="D1674" s="244"/>
      <c r="E1674" s="244"/>
      <c r="F1674" s="111"/>
      <c r="G1674" s="114"/>
      <c r="H1674" s="192"/>
    </row>
    <row r="1675" spans="1:8" s="115" customFormat="1" ht="15">
      <c r="A1675" s="112"/>
      <c r="B1675" s="103"/>
      <c r="C1675" s="111"/>
      <c r="D1675" s="244"/>
      <c r="E1675" s="244"/>
      <c r="F1675" s="111"/>
      <c r="G1675" s="114"/>
      <c r="H1675" s="192"/>
    </row>
    <row r="1676" spans="1:8" s="115" customFormat="1" ht="15">
      <c r="A1676" s="112"/>
      <c r="B1676" s="103"/>
      <c r="C1676" s="111"/>
      <c r="D1676" s="244"/>
      <c r="E1676" s="244"/>
      <c r="F1676" s="111"/>
      <c r="G1676" s="114"/>
      <c r="H1676" s="192"/>
    </row>
    <row r="1677" spans="1:8" s="115" customFormat="1" ht="15">
      <c r="A1677" s="112"/>
      <c r="B1677" s="103"/>
      <c r="C1677" s="111"/>
      <c r="D1677" s="244"/>
      <c r="E1677" s="244"/>
      <c r="F1677" s="111"/>
      <c r="G1677" s="114"/>
      <c r="H1677" s="192"/>
    </row>
    <row r="1678" spans="1:8" s="115" customFormat="1" ht="15">
      <c r="A1678" s="112"/>
      <c r="B1678" s="103"/>
      <c r="C1678" s="111"/>
      <c r="D1678" s="244"/>
      <c r="E1678" s="244"/>
      <c r="F1678" s="111"/>
      <c r="G1678" s="114"/>
      <c r="H1678" s="192"/>
    </row>
    <row r="1679" spans="1:8" s="115" customFormat="1" ht="15">
      <c r="A1679" s="112"/>
      <c r="B1679" s="103"/>
      <c r="C1679" s="111"/>
      <c r="D1679" s="244"/>
      <c r="E1679" s="244"/>
      <c r="F1679" s="111"/>
      <c r="G1679" s="114"/>
      <c r="H1679" s="192"/>
    </row>
    <row r="1680" spans="1:8" s="115" customFormat="1" ht="15">
      <c r="A1680" s="112"/>
      <c r="B1680" s="103"/>
      <c r="C1680" s="111"/>
      <c r="D1680" s="244"/>
      <c r="E1680" s="244"/>
      <c r="F1680" s="111"/>
      <c r="G1680" s="114"/>
      <c r="H1680" s="192"/>
    </row>
    <row r="1681" spans="1:8" s="115" customFormat="1" ht="15">
      <c r="A1681" s="112"/>
      <c r="B1681" s="103"/>
      <c r="C1681" s="111"/>
      <c r="D1681" s="244"/>
      <c r="E1681" s="244"/>
      <c r="F1681" s="111"/>
      <c r="G1681" s="114"/>
      <c r="H1681" s="192"/>
    </row>
    <row r="1682" spans="1:8" s="115" customFormat="1" ht="15">
      <c r="A1682" s="112"/>
      <c r="B1682" s="103"/>
      <c r="C1682" s="111"/>
      <c r="D1682" s="244"/>
      <c r="E1682" s="244"/>
      <c r="F1682" s="111"/>
      <c r="G1682" s="114"/>
      <c r="H1682" s="192"/>
    </row>
    <row r="1683" spans="1:8" s="115" customFormat="1" ht="15">
      <c r="A1683" s="112"/>
      <c r="B1683" s="103"/>
      <c r="C1683" s="111"/>
      <c r="D1683" s="244"/>
      <c r="E1683" s="244"/>
      <c r="F1683" s="111"/>
      <c r="G1683" s="114"/>
      <c r="H1683" s="192"/>
    </row>
    <row r="1684" spans="1:8" s="115" customFormat="1" ht="15">
      <c r="A1684" s="112"/>
      <c r="B1684" s="103"/>
      <c r="C1684" s="111"/>
      <c r="D1684" s="244"/>
      <c r="E1684" s="244"/>
      <c r="F1684" s="111"/>
      <c r="G1684" s="114"/>
      <c r="H1684" s="192"/>
    </row>
    <row r="1685" spans="1:8" s="115" customFormat="1" ht="15">
      <c r="A1685" s="112"/>
      <c r="B1685" s="103"/>
      <c r="C1685" s="111"/>
      <c r="D1685" s="244"/>
      <c r="E1685" s="244"/>
      <c r="F1685" s="111"/>
      <c r="G1685" s="114"/>
      <c r="H1685" s="192"/>
    </row>
    <row r="1686" spans="1:8" s="115" customFormat="1" ht="15">
      <c r="A1686" s="112"/>
      <c r="B1686" s="103"/>
      <c r="C1686" s="111"/>
      <c r="D1686" s="244"/>
      <c r="E1686" s="244"/>
      <c r="F1686" s="111"/>
      <c r="G1686" s="114"/>
      <c r="H1686" s="192"/>
    </row>
    <row r="1687" spans="1:8" s="115" customFormat="1" ht="15">
      <c r="A1687" s="112"/>
      <c r="B1687" s="103"/>
      <c r="C1687" s="111"/>
      <c r="D1687" s="244"/>
      <c r="E1687" s="244"/>
      <c r="F1687" s="111"/>
      <c r="G1687" s="114"/>
      <c r="H1687" s="192"/>
    </row>
    <row r="1688" spans="1:8" s="115" customFormat="1" ht="15">
      <c r="A1688" s="112"/>
      <c r="B1688" s="103"/>
      <c r="C1688" s="111"/>
      <c r="D1688" s="244"/>
      <c r="E1688" s="244"/>
      <c r="F1688" s="111"/>
      <c r="G1688" s="114"/>
      <c r="H1688" s="192"/>
    </row>
    <row r="1689" spans="1:8" s="115" customFormat="1" ht="15">
      <c r="A1689" s="112"/>
      <c r="B1689" s="103"/>
      <c r="C1689" s="111"/>
      <c r="D1689" s="244"/>
      <c r="E1689" s="244"/>
      <c r="F1689" s="111"/>
      <c r="G1689" s="114"/>
      <c r="H1689" s="192"/>
    </row>
    <row r="1690" spans="1:8" s="115" customFormat="1" ht="15">
      <c r="A1690" s="112"/>
      <c r="B1690" s="103"/>
      <c r="C1690" s="111"/>
      <c r="D1690" s="244"/>
      <c r="E1690" s="244"/>
      <c r="F1690" s="111"/>
      <c r="G1690" s="114"/>
      <c r="H1690" s="192"/>
    </row>
    <row r="1691" spans="1:8" s="115" customFormat="1" ht="15">
      <c r="A1691" s="112"/>
      <c r="B1691" s="103"/>
      <c r="C1691" s="111"/>
      <c r="D1691" s="244"/>
      <c r="E1691" s="244"/>
      <c r="F1691" s="111"/>
      <c r="G1691" s="114"/>
      <c r="H1691" s="192"/>
    </row>
    <row r="1692" spans="1:8" s="115" customFormat="1" ht="15">
      <c r="A1692" s="112"/>
      <c r="B1692" s="103"/>
      <c r="C1692" s="111"/>
      <c r="D1692" s="244"/>
      <c r="E1692" s="244"/>
      <c r="F1692" s="111"/>
      <c r="G1692" s="114"/>
      <c r="H1692" s="192"/>
    </row>
    <row r="1693" spans="1:8" s="115" customFormat="1" ht="15">
      <c r="A1693" s="112"/>
      <c r="B1693" s="103"/>
      <c r="C1693" s="111"/>
      <c r="D1693" s="244"/>
      <c r="E1693" s="244"/>
      <c r="F1693" s="111"/>
      <c r="G1693" s="114"/>
      <c r="H1693" s="192"/>
    </row>
    <row r="1694" spans="1:8" s="115" customFormat="1" ht="15">
      <c r="A1694" s="112"/>
      <c r="B1694" s="103"/>
      <c r="C1694" s="111"/>
      <c r="D1694" s="244"/>
      <c r="E1694" s="244"/>
      <c r="F1694" s="111"/>
      <c r="G1694" s="114"/>
      <c r="H1694" s="192"/>
    </row>
    <row r="1695" spans="1:8" s="115" customFormat="1" ht="15">
      <c r="A1695" s="112"/>
      <c r="B1695" s="103"/>
      <c r="C1695" s="111"/>
      <c r="D1695" s="244"/>
      <c r="E1695" s="244"/>
      <c r="F1695" s="111"/>
      <c r="G1695" s="114"/>
      <c r="H1695" s="192"/>
    </row>
    <row r="1696" spans="1:8" s="115" customFormat="1" ht="15">
      <c r="A1696" s="112"/>
      <c r="B1696" s="103"/>
      <c r="C1696" s="111"/>
      <c r="D1696" s="244"/>
      <c r="E1696" s="244"/>
      <c r="F1696" s="111"/>
      <c r="G1696" s="114"/>
      <c r="H1696" s="192"/>
    </row>
    <row r="1697" spans="1:8" s="115" customFormat="1" ht="15">
      <c r="A1697" s="112"/>
      <c r="B1697" s="103"/>
      <c r="C1697" s="111"/>
      <c r="D1697" s="244"/>
      <c r="E1697" s="244"/>
      <c r="F1697" s="111"/>
      <c r="G1697" s="114"/>
      <c r="H1697" s="192"/>
    </row>
    <row r="1698" spans="1:8" s="115" customFormat="1" ht="15">
      <c r="A1698" s="112"/>
      <c r="B1698" s="103"/>
      <c r="C1698" s="111"/>
      <c r="D1698" s="244"/>
      <c r="E1698" s="244"/>
      <c r="F1698" s="111"/>
      <c r="G1698" s="114"/>
      <c r="H1698" s="192"/>
    </row>
    <row r="1699" spans="1:8" s="115" customFormat="1" ht="15">
      <c r="A1699" s="112"/>
      <c r="B1699" s="103"/>
      <c r="C1699" s="111"/>
      <c r="D1699" s="244"/>
      <c r="E1699" s="244"/>
      <c r="F1699" s="111"/>
      <c r="G1699" s="114"/>
      <c r="H1699" s="192"/>
    </row>
    <row r="1700" spans="1:8" s="115" customFormat="1" ht="15">
      <c r="A1700" s="112"/>
      <c r="B1700" s="103"/>
      <c r="C1700" s="111"/>
      <c r="D1700" s="244"/>
      <c r="E1700" s="244"/>
      <c r="F1700" s="111"/>
      <c r="G1700" s="114"/>
      <c r="H1700" s="192"/>
    </row>
    <row r="1701" spans="1:8" s="115" customFormat="1" ht="15">
      <c r="A1701" s="112"/>
      <c r="B1701" s="103"/>
      <c r="C1701" s="111"/>
      <c r="D1701" s="244"/>
      <c r="E1701" s="244"/>
      <c r="F1701" s="111"/>
      <c r="G1701" s="114"/>
      <c r="H1701" s="192"/>
    </row>
    <row r="1702" spans="1:8" s="115" customFormat="1" ht="15">
      <c r="A1702" s="112"/>
      <c r="B1702" s="103"/>
      <c r="C1702" s="111"/>
      <c r="D1702" s="244"/>
      <c r="E1702" s="244"/>
      <c r="F1702" s="111"/>
      <c r="G1702" s="114"/>
      <c r="H1702" s="192"/>
    </row>
    <row r="1703" spans="1:8" s="115" customFormat="1" ht="15">
      <c r="A1703" s="112"/>
      <c r="B1703" s="103"/>
      <c r="C1703" s="111"/>
      <c r="D1703" s="244"/>
      <c r="E1703" s="244"/>
      <c r="F1703" s="111"/>
      <c r="G1703" s="114"/>
      <c r="H1703" s="192"/>
    </row>
    <row r="1704" spans="1:8" s="115" customFormat="1" ht="15">
      <c r="A1704" s="112"/>
      <c r="B1704" s="103"/>
      <c r="C1704" s="111"/>
      <c r="D1704" s="244"/>
      <c r="E1704" s="244"/>
      <c r="F1704" s="111"/>
      <c r="G1704" s="114"/>
      <c r="H1704" s="192"/>
    </row>
    <row r="1705" spans="1:8" s="115" customFormat="1" ht="15">
      <c r="A1705" s="112"/>
      <c r="B1705" s="103"/>
      <c r="C1705" s="111"/>
      <c r="D1705" s="244"/>
      <c r="E1705" s="244"/>
      <c r="F1705" s="111"/>
      <c r="G1705" s="114"/>
      <c r="H1705" s="192"/>
    </row>
    <row r="1706" spans="1:8" s="115" customFormat="1" ht="15">
      <c r="A1706" s="112"/>
      <c r="B1706" s="103"/>
      <c r="C1706" s="111"/>
      <c r="D1706" s="244"/>
      <c r="E1706" s="244"/>
      <c r="F1706" s="111"/>
      <c r="G1706" s="114"/>
      <c r="H1706" s="192"/>
    </row>
    <row r="1707" spans="1:8" s="115" customFormat="1" ht="15">
      <c r="A1707" s="112"/>
      <c r="B1707" s="103"/>
      <c r="C1707" s="111"/>
      <c r="D1707" s="244"/>
      <c r="E1707" s="244"/>
      <c r="F1707" s="111"/>
      <c r="G1707" s="114"/>
      <c r="H1707" s="192"/>
    </row>
    <row r="1708" spans="1:8" s="115" customFormat="1" ht="15">
      <c r="A1708" s="112"/>
      <c r="B1708" s="103"/>
      <c r="C1708" s="111"/>
      <c r="D1708" s="244"/>
      <c r="E1708" s="244"/>
      <c r="F1708" s="111"/>
      <c r="G1708" s="114"/>
      <c r="H1708" s="192"/>
    </row>
    <row r="1709" spans="1:8" s="115" customFormat="1" ht="15">
      <c r="A1709" s="112"/>
      <c r="B1709" s="103"/>
      <c r="C1709" s="111"/>
      <c r="D1709" s="244"/>
      <c r="E1709" s="244"/>
      <c r="F1709" s="111"/>
      <c r="G1709" s="114"/>
      <c r="H1709" s="192"/>
    </row>
    <row r="1710" spans="1:8" s="115" customFormat="1" ht="15">
      <c r="A1710" s="112"/>
      <c r="B1710" s="103"/>
      <c r="C1710" s="111"/>
      <c r="D1710" s="244"/>
      <c r="E1710" s="244"/>
      <c r="F1710" s="111"/>
      <c r="G1710" s="114"/>
      <c r="H1710" s="192"/>
    </row>
    <row r="1711" spans="1:8" s="115" customFormat="1" ht="15">
      <c r="A1711" s="112"/>
      <c r="B1711" s="103"/>
      <c r="C1711" s="111"/>
      <c r="D1711" s="244"/>
      <c r="E1711" s="244"/>
      <c r="F1711" s="111"/>
      <c r="G1711" s="114"/>
      <c r="H1711" s="192"/>
    </row>
    <row r="1712" spans="1:8" s="115" customFormat="1" ht="15">
      <c r="A1712" s="112"/>
      <c r="B1712" s="103"/>
      <c r="C1712" s="111"/>
      <c r="D1712" s="244"/>
      <c r="E1712" s="244"/>
      <c r="F1712" s="111"/>
      <c r="G1712" s="114"/>
      <c r="H1712" s="192"/>
    </row>
    <row r="1713" spans="1:8" s="115" customFormat="1" ht="15">
      <c r="A1713" s="112"/>
      <c r="B1713" s="103"/>
      <c r="C1713" s="111"/>
      <c r="D1713" s="244"/>
      <c r="E1713" s="244"/>
      <c r="F1713" s="111"/>
      <c r="G1713" s="114"/>
      <c r="H1713" s="192"/>
    </row>
    <row r="1714" spans="1:8" s="115" customFormat="1" ht="15">
      <c r="A1714" s="112"/>
      <c r="B1714" s="103"/>
      <c r="C1714" s="111"/>
      <c r="D1714" s="244"/>
      <c r="E1714" s="244"/>
      <c r="F1714" s="111"/>
      <c r="G1714" s="114"/>
      <c r="H1714" s="192"/>
    </row>
    <row r="1715" spans="1:8" s="115" customFormat="1" ht="15">
      <c r="A1715" s="112"/>
      <c r="B1715" s="103"/>
      <c r="C1715" s="111"/>
      <c r="D1715" s="244"/>
      <c r="E1715" s="244"/>
      <c r="F1715" s="111"/>
      <c r="G1715" s="114"/>
      <c r="H1715" s="192"/>
    </row>
    <row r="1716" spans="1:8" s="115" customFormat="1" ht="15">
      <c r="A1716" s="112"/>
      <c r="B1716" s="103"/>
      <c r="C1716" s="111"/>
      <c r="D1716" s="244"/>
      <c r="E1716" s="244"/>
      <c r="F1716" s="111"/>
      <c r="G1716" s="114"/>
      <c r="H1716" s="192"/>
    </row>
    <row r="1717" spans="1:8" s="115" customFormat="1" ht="15">
      <c r="A1717" s="112"/>
      <c r="B1717" s="103"/>
      <c r="C1717" s="111"/>
      <c r="D1717" s="244"/>
      <c r="E1717" s="244"/>
      <c r="F1717" s="111"/>
      <c r="G1717" s="114"/>
      <c r="H1717" s="192"/>
    </row>
    <row r="1718" spans="1:8" s="115" customFormat="1" ht="15">
      <c r="A1718" s="112"/>
      <c r="B1718" s="103"/>
      <c r="C1718" s="111"/>
      <c r="D1718" s="244"/>
      <c r="E1718" s="244"/>
      <c r="F1718" s="111"/>
      <c r="G1718" s="114"/>
      <c r="H1718" s="192"/>
    </row>
    <row r="1719" spans="1:8" s="115" customFormat="1" ht="15">
      <c r="A1719" s="112"/>
      <c r="B1719" s="103"/>
      <c r="C1719" s="111"/>
      <c r="D1719" s="244"/>
      <c r="E1719" s="244"/>
      <c r="F1719" s="111"/>
      <c r="G1719" s="114"/>
      <c r="H1719" s="192"/>
    </row>
    <row r="1720" spans="1:8" s="115" customFormat="1" ht="15">
      <c r="A1720" s="112"/>
      <c r="B1720" s="103"/>
      <c r="C1720" s="111"/>
      <c r="D1720" s="244"/>
      <c r="E1720" s="244"/>
      <c r="F1720" s="111"/>
      <c r="G1720" s="114"/>
      <c r="H1720" s="192"/>
    </row>
    <row r="1721" spans="1:8" s="115" customFormat="1" ht="15">
      <c r="A1721" s="112"/>
      <c r="B1721" s="103"/>
      <c r="C1721" s="111"/>
      <c r="D1721" s="244"/>
      <c r="E1721" s="244"/>
      <c r="F1721" s="111"/>
      <c r="G1721" s="114"/>
      <c r="H1721" s="192"/>
    </row>
    <row r="1722" spans="1:8" s="115" customFormat="1" ht="15">
      <c r="A1722" s="112"/>
      <c r="B1722" s="103"/>
      <c r="C1722" s="111"/>
      <c r="D1722" s="244"/>
      <c r="E1722" s="244"/>
      <c r="F1722" s="111"/>
      <c r="G1722" s="114"/>
      <c r="H1722" s="192"/>
    </row>
    <row r="1723" spans="1:8" s="115" customFormat="1" ht="15">
      <c r="A1723" s="112"/>
      <c r="B1723" s="103"/>
      <c r="C1723" s="111"/>
      <c r="D1723" s="244"/>
      <c r="E1723" s="244"/>
      <c r="F1723" s="111"/>
      <c r="G1723" s="114"/>
      <c r="H1723" s="192"/>
    </row>
    <row r="1724" spans="1:8" s="115" customFormat="1" ht="15">
      <c r="A1724" s="112"/>
      <c r="B1724" s="103"/>
      <c r="C1724" s="111"/>
      <c r="D1724" s="244"/>
      <c r="E1724" s="244"/>
      <c r="F1724" s="111"/>
      <c r="G1724" s="114"/>
      <c r="H1724" s="192"/>
    </row>
    <row r="1725" spans="1:8" s="115" customFormat="1" ht="15">
      <c r="A1725" s="112"/>
      <c r="B1725" s="103"/>
      <c r="C1725" s="111"/>
      <c r="D1725" s="244"/>
      <c r="E1725" s="244"/>
      <c r="F1725" s="111"/>
      <c r="G1725" s="114"/>
      <c r="H1725" s="192"/>
    </row>
    <row r="1726" spans="1:8" s="115" customFormat="1" ht="15">
      <c r="A1726" s="112"/>
      <c r="B1726" s="103"/>
      <c r="C1726" s="111"/>
      <c r="D1726" s="244"/>
      <c r="E1726" s="244"/>
      <c r="F1726" s="111"/>
      <c r="G1726" s="114"/>
      <c r="H1726" s="192"/>
    </row>
    <row r="1727" spans="1:8" s="115" customFormat="1" ht="15">
      <c r="A1727" s="112"/>
      <c r="B1727" s="103"/>
      <c r="C1727" s="111"/>
      <c r="D1727" s="244"/>
      <c r="E1727" s="244"/>
      <c r="F1727" s="111"/>
      <c r="G1727" s="114"/>
      <c r="H1727" s="192"/>
    </row>
    <row r="1728" spans="1:8" s="115" customFormat="1" ht="15">
      <c r="A1728" s="112"/>
      <c r="B1728" s="103"/>
      <c r="C1728" s="111"/>
      <c r="D1728" s="244"/>
      <c r="E1728" s="244"/>
      <c r="F1728" s="111"/>
      <c r="G1728" s="114"/>
      <c r="H1728" s="192"/>
    </row>
    <row r="1729" spans="1:8" s="115" customFormat="1" ht="15">
      <c r="A1729" s="112"/>
      <c r="B1729" s="103"/>
      <c r="C1729" s="111"/>
      <c r="D1729" s="244"/>
      <c r="E1729" s="244"/>
      <c r="F1729" s="111"/>
      <c r="G1729" s="114"/>
      <c r="H1729" s="192"/>
    </row>
    <row r="1730" spans="1:8" s="115" customFormat="1" ht="15">
      <c r="A1730" s="112"/>
      <c r="B1730" s="103"/>
      <c r="C1730" s="111"/>
      <c r="D1730" s="244"/>
      <c r="E1730" s="244"/>
      <c r="F1730" s="111"/>
      <c r="G1730" s="114"/>
      <c r="H1730" s="192"/>
    </row>
    <row r="1731" spans="1:8" s="115" customFormat="1" ht="15">
      <c r="A1731" s="112"/>
      <c r="B1731" s="103"/>
      <c r="C1731" s="111"/>
      <c r="D1731" s="244"/>
      <c r="E1731" s="244"/>
      <c r="F1731" s="111"/>
      <c r="G1731" s="114"/>
      <c r="H1731" s="192"/>
    </row>
    <row r="1732" spans="1:8" s="115" customFormat="1" ht="15">
      <c r="A1732" s="112"/>
      <c r="B1732" s="103"/>
      <c r="C1732" s="111"/>
      <c r="D1732" s="244"/>
      <c r="E1732" s="244"/>
      <c r="F1732" s="111"/>
      <c r="G1732" s="114"/>
      <c r="H1732" s="192"/>
    </row>
    <row r="1733" spans="1:8" s="115" customFormat="1" ht="15">
      <c r="A1733" s="112"/>
      <c r="B1733" s="103"/>
      <c r="C1733" s="111"/>
      <c r="D1733" s="244"/>
      <c r="E1733" s="244"/>
      <c r="F1733" s="111"/>
      <c r="G1733" s="114"/>
      <c r="H1733" s="192"/>
    </row>
    <row r="1734" spans="1:8" s="115" customFormat="1" ht="15">
      <c r="A1734" s="112"/>
      <c r="B1734" s="103"/>
      <c r="C1734" s="111"/>
      <c r="D1734" s="244"/>
      <c r="E1734" s="244"/>
      <c r="F1734" s="111"/>
      <c r="G1734" s="114"/>
      <c r="H1734" s="192"/>
    </row>
    <row r="1735" spans="1:8" s="115" customFormat="1" ht="15">
      <c r="A1735" s="112"/>
      <c r="B1735" s="103"/>
      <c r="C1735" s="111"/>
      <c r="D1735" s="244"/>
      <c r="E1735" s="244"/>
      <c r="F1735" s="111"/>
      <c r="G1735" s="114"/>
      <c r="H1735" s="192"/>
    </row>
    <row r="1736" spans="1:8" s="115" customFormat="1" ht="15">
      <c r="A1736" s="112"/>
      <c r="B1736" s="103"/>
      <c r="C1736" s="111"/>
      <c r="D1736" s="244"/>
      <c r="E1736" s="244"/>
      <c r="F1736" s="111"/>
      <c r="G1736" s="114"/>
      <c r="H1736" s="192"/>
    </row>
    <row r="1737" spans="1:8" s="115" customFormat="1" ht="15">
      <c r="A1737" s="112"/>
      <c r="B1737" s="103"/>
      <c r="C1737" s="111"/>
      <c r="D1737" s="244"/>
      <c r="E1737" s="244"/>
      <c r="F1737" s="111"/>
      <c r="G1737" s="114"/>
      <c r="H1737" s="192"/>
    </row>
    <row r="1738" spans="1:8" s="115" customFormat="1" ht="15">
      <c r="A1738" s="112"/>
      <c r="B1738" s="103"/>
      <c r="C1738" s="111"/>
      <c r="D1738" s="244"/>
      <c r="E1738" s="244"/>
      <c r="F1738" s="111"/>
      <c r="G1738" s="114"/>
      <c r="H1738" s="192"/>
    </row>
    <row r="1739" spans="1:8" s="115" customFormat="1" ht="15">
      <c r="A1739" s="112"/>
      <c r="B1739" s="103"/>
      <c r="C1739" s="111"/>
      <c r="D1739" s="244"/>
      <c r="E1739" s="244"/>
      <c r="F1739" s="111"/>
      <c r="G1739" s="114"/>
      <c r="H1739" s="192"/>
    </row>
    <row r="1740" spans="1:8" s="115" customFormat="1" ht="15">
      <c r="A1740" s="112"/>
      <c r="B1740" s="103"/>
      <c r="C1740" s="111"/>
      <c r="D1740" s="244"/>
      <c r="E1740" s="244"/>
      <c r="F1740" s="111"/>
      <c r="G1740" s="114"/>
      <c r="H1740" s="192"/>
    </row>
    <row r="1741" spans="1:8" s="115" customFormat="1" ht="15">
      <c r="A1741" s="112"/>
      <c r="B1741" s="103"/>
      <c r="C1741" s="111"/>
      <c r="D1741" s="244"/>
      <c r="E1741" s="244"/>
      <c r="F1741" s="111"/>
      <c r="G1741" s="114"/>
      <c r="H1741" s="192"/>
    </row>
    <row r="1742" spans="1:8" s="115" customFormat="1" ht="15">
      <c r="A1742" s="112"/>
      <c r="B1742" s="103"/>
      <c r="C1742" s="111"/>
      <c r="D1742" s="244"/>
      <c r="E1742" s="244"/>
      <c r="F1742" s="111"/>
      <c r="G1742" s="114"/>
      <c r="H1742" s="192"/>
    </row>
    <row r="1743" spans="1:8" s="115" customFormat="1" ht="15">
      <c r="A1743" s="112"/>
      <c r="B1743" s="103"/>
      <c r="C1743" s="111"/>
      <c r="D1743" s="244"/>
      <c r="E1743" s="244"/>
      <c r="F1743" s="111"/>
      <c r="G1743" s="114"/>
      <c r="H1743" s="192"/>
    </row>
    <row r="1744" spans="1:8" s="115" customFormat="1" ht="15">
      <c r="A1744" s="112"/>
      <c r="B1744" s="103"/>
      <c r="C1744" s="111"/>
      <c r="D1744" s="244"/>
      <c r="E1744" s="244"/>
      <c r="F1744" s="111"/>
      <c r="G1744" s="114"/>
      <c r="H1744" s="192"/>
    </row>
    <row r="1745" spans="1:8" s="115" customFormat="1" ht="15">
      <c r="A1745" s="112"/>
      <c r="B1745" s="103"/>
      <c r="C1745" s="111"/>
      <c r="D1745" s="244"/>
      <c r="E1745" s="244"/>
      <c r="F1745" s="111"/>
      <c r="G1745" s="114"/>
      <c r="H1745" s="192"/>
    </row>
    <row r="1746" spans="1:8" s="115" customFormat="1" ht="15">
      <c r="A1746" s="112"/>
      <c r="B1746" s="103"/>
      <c r="C1746" s="111"/>
      <c r="D1746" s="244"/>
      <c r="E1746" s="244"/>
      <c r="F1746" s="111"/>
      <c r="G1746" s="114"/>
      <c r="H1746" s="192"/>
    </row>
    <row r="1747" spans="1:8" s="115" customFormat="1" ht="15">
      <c r="A1747" s="112"/>
      <c r="B1747" s="103"/>
      <c r="C1747" s="111"/>
      <c r="D1747" s="244"/>
      <c r="E1747" s="244"/>
      <c r="F1747" s="111"/>
      <c r="G1747" s="114"/>
      <c r="H1747" s="192"/>
    </row>
    <row r="1748" spans="1:8" s="115" customFormat="1" ht="15">
      <c r="A1748" s="112"/>
      <c r="B1748" s="103"/>
      <c r="C1748" s="111"/>
      <c r="D1748" s="244"/>
      <c r="E1748" s="244"/>
      <c r="F1748" s="111"/>
      <c r="G1748" s="114"/>
      <c r="H1748" s="192"/>
    </row>
    <row r="1749" spans="1:8" s="115" customFormat="1" ht="15">
      <c r="A1749" s="112"/>
      <c r="B1749" s="103"/>
      <c r="C1749" s="111"/>
      <c r="D1749" s="244"/>
      <c r="E1749" s="244"/>
      <c r="F1749" s="111"/>
      <c r="G1749" s="114"/>
      <c r="H1749" s="192"/>
    </row>
    <row r="1750" spans="1:8" s="115" customFormat="1" ht="15">
      <c r="A1750" s="112"/>
      <c r="B1750" s="103"/>
      <c r="C1750" s="111"/>
      <c r="D1750" s="244"/>
      <c r="E1750" s="244"/>
      <c r="F1750" s="111"/>
      <c r="G1750" s="114"/>
      <c r="H1750" s="192"/>
    </row>
    <row r="1751" spans="1:8" s="115" customFormat="1" ht="15">
      <c r="A1751" s="112"/>
      <c r="B1751" s="103"/>
      <c r="C1751" s="111"/>
      <c r="D1751" s="244"/>
      <c r="E1751" s="244"/>
      <c r="F1751" s="111"/>
      <c r="G1751" s="114"/>
      <c r="H1751" s="192"/>
    </row>
    <row r="1752" spans="1:8" s="115" customFormat="1" ht="15">
      <c r="A1752" s="112"/>
      <c r="B1752" s="103"/>
      <c r="C1752" s="111"/>
      <c r="D1752" s="244"/>
      <c r="E1752" s="244"/>
      <c r="F1752" s="111"/>
      <c r="G1752" s="114"/>
      <c r="H1752" s="192"/>
    </row>
    <row r="1753" spans="1:8" s="115" customFormat="1" ht="15">
      <c r="A1753" s="112"/>
      <c r="B1753" s="103"/>
      <c r="C1753" s="111"/>
      <c r="D1753" s="244"/>
      <c r="E1753" s="244"/>
      <c r="F1753" s="111"/>
      <c r="G1753" s="114"/>
      <c r="H1753" s="192"/>
    </row>
    <row r="1754" spans="1:8" s="115" customFormat="1" ht="15">
      <c r="A1754" s="112"/>
      <c r="B1754" s="103"/>
      <c r="C1754" s="111"/>
      <c r="D1754" s="244"/>
      <c r="E1754" s="244"/>
      <c r="F1754" s="111"/>
      <c r="G1754" s="114"/>
      <c r="H1754" s="192"/>
    </row>
    <row r="1755" spans="1:8" s="115" customFormat="1" ht="15">
      <c r="A1755" s="112"/>
      <c r="B1755" s="103"/>
      <c r="C1755" s="111"/>
      <c r="D1755" s="244"/>
      <c r="E1755" s="244"/>
      <c r="F1755" s="111"/>
      <c r="G1755" s="114"/>
      <c r="H1755" s="192"/>
    </row>
    <row r="1756" spans="1:8" s="115" customFormat="1" ht="15">
      <c r="A1756" s="112"/>
      <c r="B1756" s="103"/>
      <c r="C1756" s="111"/>
      <c r="D1756" s="244"/>
      <c r="E1756" s="244"/>
      <c r="F1756" s="111"/>
      <c r="G1756" s="114"/>
      <c r="H1756" s="192"/>
    </row>
    <row r="1757" spans="1:8" s="115" customFormat="1" ht="15">
      <c r="A1757" s="112"/>
      <c r="B1757" s="103"/>
      <c r="C1757" s="111"/>
      <c r="D1757" s="244"/>
      <c r="E1757" s="244"/>
      <c r="F1757" s="111"/>
      <c r="G1757" s="114"/>
      <c r="H1757" s="192"/>
    </row>
    <row r="1758" spans="1:8" s="115" customFormat="1" ht="15">
      <c r="A1758" s="112"/>
      <c r="B1758" s="103"/>
      <c r="C1758" s="111"/>
      <c r="D1758" s="244"/>
      <c r="E1758" s="244"/>
      <c r="F1758" s="111"/>
      <c r="G1758" s="114"/>
      <c r="H1758" s="192"/>
    </row>
    <row r="1759" spans="1:8" s="115" customFormat="1" ht="15">
      <c r="A1759" s="112"/>
      <c r="B1759" s="103"/>
      <c r="C1759" s="111"/>
      <c r="D1759" s="244"/>
      <c r="E1759" s="244"/>
      <c r="F1759" s="111"/>
      <c r="G1759" s="114"/>
      <c r="H1759" s="192"/>
    </row>
    <row r="1760" spans="1:8" s="115" customFormat="1" ht="15">
      <c r="A1760" s="112"/>
      <c r="B1760" s="103"/>
      <c r="C1760" s="111"/>
      <c r="D1760" s="244"/>
      <c r="E1760" s="244"/>
      <c r="F1760" s="111"/>
      <c r="G1760" s="114"/>
      <c r="H1760" s="192"/>
    </row>
    <row r="1761" spans="1:8" s="115" customFormat="1" ht="15">
      <c r="A1761" s="112"/>
      <c r="B1761" s="103"/>
      <c r="C1761" s="111"/>
      <c r="D1761" s="244"/>
      <c r="E1761" s="244"/>
      <c r="F1761" s="111"/>
      <c r="G1761" s="114"/>
      <c r="H1761" s="192"/>
    </row>
    <row r="1762" spans="1:8" s="115" customFormat="1" ht="15">
      <c r="A1762" s="112"/>
      <c r="B1762" s="103"/>
      <c r="C1762" s="111"/>
      <c r="D1762" s="244"/>
      <c r="E1762" s="244"/>
      <c r="F1762" s="111"/>
      <c r="G1762" s="114"/>
      <c r="H1762" s="192"/>
    </row>
    <row r="1763" spans="1:8" s="115" customFormat="1" ht="15">
      <c r="A1763" s="112"/>
      <c r="B1763" s="103"/>
      <c r="C1763" s="111"/>
      <c r="D1763" s="244"/>
      <c r="E1763" s="244"/>
      <c r="F1763" s="111"/>
      <c r="G1763" s="114"/>
      <c r="H1763" s="192"/>
    </row>
    <row r="1764" spans="1:8" s="115" customFormat="1" ht="15">
      <c r="A1764" s="112"/>
      <c r="B1764" s="103"/>
      <c r="C1764" s="111"/>
      <c r="D1764" s="244"/>
      <c r="E1764" s="244"/>
      <c r="F1764" s="111"/>
      <c r="G1764" s="114"/>
      <c r="H1764" s="192"/>
    </row>
    <row r="1765" spans="1:8" s="115" customFormat="1" ht="15">
      <c r="A1765" s="112"/>
      <c r="B1765" s="103"/>
      <c r="C1765" s="111"/>
      <c r="D1765" s="244"/>
      <c r="E1765" s="244"/>
      <c r="F1765" s="111"/>
      <c r="G1765" s="114"/>
      <c r="H1765" s="192"/>
    </row>
    <row r="1766" spans="1:8" s="115" customFormat="1" ht="15">
      <c r="A1766" s="112"/>
      <c r="B1766" s="103"/>
      <c r="C1766" s="111"/>
      <c r="D1766" s="244"/>
      <c r="E1766" s="244"/>
      <c r="F1766" s="111"/>
      <c r="G1766" s="114"/>
      <c r="H1766" s="192"/>
    </row>
    <row r="1767" spans="1:8" s="115" customFormat="1" ht="15">
      <c r="A1767" s="112"/>
      <c r="B1767" s="103"/>
      <c r="C1767" s="111"/>
      <c r="D1767" s="244"/>
      <c r="E1767" s="244"/>
      <c r="F1767" s="111"/>
      <c r="G1767" s="114"/>
      <c r="H1767" s="192"/>
    </row>
    <row r="1768" spans="1:8" s="115" customFormat="1" ht="15">
      <c r="A1768" s="112"/>
      <c r="B1768" s="103"/>
      <c r="C1768" s="111"/>
      <c r="D1768" s="244"/>
      <c r="E1768" s="244"/>
      <c r="F1768" s="111"/>
      <c r="G1768" s="114"/>
      <c r="H1768" s="192"/>
    </row>
    <row r="1769" spans="1:8" s="115" customFormat="1" ht="15">
      <c r="A1769" s="112"/>
      <c r="B1769" s="103"/>
      <c r="C1769" s="111"/>
      <c r="D1769" s="244"/>
      <c r="E1769" s="244"/>
      <c r="F1769" s="111"/>
      <c r="G1769" s="114"/>
      <c r="H1769" s="192"/>
    </row>
    <row r="1770" spans="1:8" s="115" customFormat="1" ht="15">
      <c r="A1770" s="112"/>
      <c r="B1770" s="103"/>
      <c r="C1770" s="111"/>
      <c r="D1770" s="244"/>
      <c r="E1770" s="244"/>
      <c r="F1770" s="111"/>
      <c r="G1770" s="114"/>
      <c r="H1770" s="192"/>
    </row>
    <row r="1771" spans="1:8" s="115" customFormat="1" ht="15">
      <c r="A1771" s="112"/>
      <c r="B1771" s="103"/>
      <c r="C1771" s="111"/>
      <c r="D1771" s="244"/>
      <c r="E1771" s="244"/>
      <c r="F1771" s="111"/>
      <c r="G1771" s="114"/>
      <c r="H1771" s="192"/>
    </row>
    <row r="1772" spans="1:8" s="115" customFormat="1" ht="15">
      <c r="A1772" s="112"/>
      <c r="B1772" s="103"/>
      <c r="C1772" s="111"/>
      <c r="D1772" s="244"/>
      <c r="E1772" s="244"/>
      <c r="F1772" s="111"/>
      <c r="G1772" s="114"/>
      <c r="H1772" s="192"/>
    </row>
    <row r="1773" spans="1:8" s="115" customFormat="1" ht="15">
      <c r="A1773" s="112"/>
      <c r="B1773" s="103"/>
      <c r="C1773" s="111"/>
      <c r="D1773" s="244"/>
      <c r="E1773" s="244"/>
      <c r="F1773" s="111"/>
      <c r="G1773" s="114"/>
      <c r="H1773" s="192"/>
    </row>
    <row r="1774" spans="1:8" s="115" customFormat="1" ht="15">
      <c r="A1774" s="112"/>
      <c r="B1774" s="103"/>
      <c r="C1774" s="111"/>
      <c r="D1774" s="244"/>
      <c r="E1774" s="244"/>
      <c r="F1774" s="111"/>
      <c r="G1774" s="114"/>
      <c r="H1774" s="192"/>
    </row>
    <row r="1775" spans="1:8" s="115" customFormat="1" ht="15">
      <c r="A1775" s="112"/>
      <c r="B1775" s="103"/>
      <c r="C1775" s="111"/>
      <c r="D1775" s="244"/>
      <c r="E1775" s="244"/>
      <c r="F1775" s="111"/>
      <c r="G1775" s="114"/>
      <c r="H1775" s="192"/>
    </row>
    <row r="1776" spans="1:8" s="115" customFormat="1" ht="15">
      <c r="A1776" s="112"/>
      <c r="B1776" s="103"/>
      <c r="C1776" s="111"/>
      <c r="D1776" s="244"/>
      <c r="E1776" s="244"/>
      <c r="F1776" s="111"/>
      <c r="G1776" s="114"/>
      <c r="H1776" s="192"/>
    </row>
    <row r="1777" spans="1:8" s="115" customFormat="1" ht="15">
      <c r="A1777" s="112"/>
      <c r="B1777" s="103"/>
      <c r="C1777" s="111"/>
      <c r="D1777" s="244"/>
      <c r="E1777" s="244"/>
      <c r="F1777" s="111"/>
      <c r="G1777" s="114"/>
      <c r="H1777" s="192"/>
    </row>
    <row r="1778" spans="1:8" s="115" customFormat="1" ht="15">
      <c r="A1778" s="112"/>
      <c r="B1778" s="103"/>
      <c r="C1778" s="111"/>
      <c r="D1778" s="244"/>
      <c r="E1778" s="244"/>
      <c r="F1778" s="111"/>
      <c r="G1778" s="114"/>
      <c r="H1778" s="192"/>
    </row>
    <row r="1779" spans="1:8" s="115" customFormat="1" ht="15">
      <c r="A1779" s="112"/>
      <c r="B1779" s="103"/>
      <c r="C1779" s="111"/>
      <c r="D1779" s="244"/>
      <c r="E1779" s="244"/>
      <c r="F1779" s="111"/>
      <c r="G1779" s="114"/>
      <c r="H1779" s="192"/>
    </row>
    <row r="1780" spans="1:8" s="115" customFormat="1" ht="15">
      <c r="A1780" s="112"/>
      <c r="B1780" s="103"/>
      <c r="C1780" s="111"/>
      <c r="D1780" s="244"/>
      <c r="E1780" s="244"/>
      <c r="F1780" s="111"/>
      <c r="G1780" s="114"/>
      <c r="H1780" s="192"/>
    </row>
    <row r="1781" spans="1:8" s="115" customFormat="1" ht="15">
      <c r="A1781" s="112"/>
      <c r="B1781" s="103"/>
      <c r="C1781" s="111"/>
      <c r="D1781" s="244"/>
      <c r="E1781" s="244"/>
      <c r="F1781" s="111"/>
      <c r="G1781" s="114"/>
      <c r="H1781" s="192"/>
    </row>
    <row r="1782" spans="1:8" s="115" customFormat="1" ht="15">
      <c r="A1782" s="112"/>
      <c r="B1782" s="103"/>
      <c r="C1782" s="111"/>
      <c r="D1782" s="244"/>
      <c r="E1782" s="244"/>
      <c r="F1782" s="111"/>
      <c r="G1782" s="114"/>
      <c r="H1782" s="192"/>
    </row>
    <row r="1783" spans="1:8" s="115" customFormat="1" ht="15">
      <c r="A1783" s="112"/>
      <c r="B1783" s="103"/>
      <c r="C1783" s="111"/>
      <c r="D1783" s="244"/>
      <c r="E1783" s="244"/>
      <c r="F1783" s="111"/>
      <c r="G1783" s="114"/>
      <c r="H1783" s="192"/>
    </row>
    <row r="1784" spans="1:8" s="115" customFormat="1" ht="15">
      <c r="A1784" s="112"/>
      <c r="B1784" s="103"/>
      <c r="C1784" s="111"/>
      <c r="D1784" s="244"/>
      <c r="E1784" s="244"/>
      <c r="F1784" s="111"/>
      <c r="G1784" s="114"/>
      <c r="H1784" s="192"/>
    </row>
    <row r="1785" spans="1:8" s="115" customFormat="1" ht="15">
      <c r="A1785" s="112"/>
      <c r="B1785" s="103"/>
      <c r="C1785" s="111"/>
      <c r="D1785" s="244"/>
      <c r="E1785" s="244"/>
      <c r="F1785" s="111"/>
      <c r="G1785" s="114"/>
      <c r="H1785" s="192"/>
    </row>
    <row r="1786" spans="1:8" s="115" customFormat="1" ht="15">
      <c r="A1786" s="112"/>
      <c r="B1786" s="103"/>
      <c r="C1786" s="111"/>
      <c r="D1786" s="244"/>
      <c r="E1786" s="244"/>
      <c r="F1786" s="111"/>
      <c r="G1786" s="114"/>
      <c r="H1786" s="192"/>
    </row>
    <row r="1787" spans="1:8" s="115" customFormat="1" ht="15">
      <c r="A1787" s="112"/>
      <c r="B1787" s="103"/>
      <c r="C1787" s="111"/>
      <c r="D1787" s="244"/>
      <c r="E1787" s="244"/>
      <c r="F1787" s="111"/>
      <c r="G1787" s="114"/>
      <c r="H1787" s="192"/>
    </row>
    <row r="1788" spans="1:8" s="115" customFormat="1" ht="15">
      <c r="A1788" s="112"/>
      <c r="B1788" s="103"/>
      <c r="C1788" s="111"/>
      <c r="D1788" s="244"/>
      <c r="E1788" s="244"/>
      <c r="F1788" s="111"/>
      <c r="G1788" s="114"/>
      <c r="H1788" s="192"/>
    </row>
    <row r="1789" spans="1:8" s="115" customFormat="1" ht="15">
      <c r="A1789" s="112"/>
      <c r="B1789" s="103"/>
      <c r="C1789" s="111"/>
      <c r="D1789" s="244"/>
      <c r="E1789" s="244"/>
      <c r="F1789" s="111"/>
      <c r="G1789" s="114"/>
      <c r="H1789" s="192"/>
    </row>
    <row r="1790" spans="1:8" s="115" customFormat="1" ht="15">
      <c r="A1790" s="112"/>
      <c r="B1790" s="103"/>
      <c r="C1790" s="111"/>
      <c r="D1790" s="244"/>
      <c r="E1790" s="244"/>
      <c r="F1790" s="111"/>
      <c r="G1790" s="114"/>
      <c r="H1790" s="192"/>
    </row>
    <row r="1791" spans="1:8" s="115" customFormat="1" ht="15">
      <c r="A1791" s="112"/>
      <c r="B1791" s="103"/>
      <c r="C1791" s="111"/>
      <c r="D1791" s="244"/>
      <c r="E1791" s="244"/>
      <c r="F1791" s="111"/>
      <c r="G1791" s="114"/>
      <c r="H1791" s="192"/>
    </row>
    <row r="1792" spans="1:8" s="115" customFormat="1" ht="15">
      <c r="A1792" s="112"/>
      <c r="B1792" s="103"/>
      <c r="C1792" s="111"/>
      <c r="D1792" s="244"/>
      <c r="E1792" s="244"/>
      <c r="F1792" s="111"/>
      <c r="G1792" s="114"/>
      <c r="H1792" s="192"/>
    </row>
    <row r="1793" spans="1:8" s="115" customFormat="1" ht="15">
      <c r="A1793" s="112"/>
      <c r="B1793" s="103"/>
      <c r="C1793" s="111"/>
      <c r="D1793" s="244"/>
      <c r="E1793" s="244"/>
      <c r="F1793" s="111"/>
      <c r="G1793" s="114"/>
      <c r="H1793" s="192"/>
    </row>
    <row r="1794" spans="1:8" s="115" customFormat="1" ht="15">
      <c r="A1794" s="112"/>
      <c r="B1794" s="103"/>
      <c r="C1794" s="111"/>
      <c r="D1794" s="244"/>
      <c r="E1794" s="244"/>
      <c r="F1794" s="111"/>
      <c r="G1794" s="114"/>
      <c r="H1794" s="192"/>
    </row>
    <row r="1795" spans="1:8" s="115" customFormat="1" ht="15">
      <c r="A1795" s="112"/>
      <c r="B1795" s="103"/>
      <c r="C1795" s="111"/>
      <c r="D1795" s="244"/>
      <c r="E1795" s="244"/>
      <c r="F1795" s="111"/>
      <c r="G1795" s="114"/>
      <c r="H1795" s="192"/>
    </row>
    <row r="1796" spans="1:8" s="115" customFormat="1" ht="15">
      <c r="A1796" s="112"/>
      <c r="B1796" s="103"/>
      <c r="C1796" s="111"/>
      <c r="D1796" s="244"/>
      <c r="E1796" s="244"/>
      <c r="F1796" s="111"/>
      <c r="G1796" s="114"/>
      <c r="H1796" s="192"/>
    </row>
    <row r="1797" spans="1:8" s="115" customFormat="1" ht="15">
      <c r="A1797" s="112"/>
      <c r="B1797" s="103"/>
      <c r="C1797" s="111"/>
      <c r="D1797" s="244"/>
      <c r="E1797" s="244"/>
      <c r="F1797" s="111"/>
      <c r="G1797" s="114"/>
      <c r="H1797" s="192"/>
    </row>
    <row r="1798" spans="1:8" s="115" customFormat="1" ht="15">
      <c r="A1798" s="112"/>
      <c r="B1798" s="103"/>
      <c r="C1798" s="111"/>
      <c r="D1798" s="244"/>
      <c r="E1798" s="244"/>
      <c r="F1798" s="111"/>
      <c r="G1798" s="114"/>
      <c r="H1798" s="192"/>
    </row>
    <row r="1799" spans="1:8" s="115" customFormat="1" ht="15">
      <c r="A1799" s="112"/>
      <c r="B1799" s="103"/>
      <c r="C1799" s="111"/>
      <c r="D1799" s="244"/>
      <c r="E1799" s="244"/>
      <c r="F1799" s="111"/>
      <c r="G1799" s="114"/>
      <c r="H1799" s="192"/>
    </row>
    <row r="1800" spans="1:8" s="115" customFormat="1" ht="15">
      <c r="A1800" s="112"/>
      <c r="B1800" s="103"/>
      <c r="C1800" s="111"/>
      <c r="D1800" s="244"/>
      <c r="E1800" s="244"/>
      <c r="F1800" s="111"/>
      <c r="G1800" s="114"/>
      <c r="H1800" s="192"/>
    </row>
    <row r="1801" spans="1:8" s="115" customFormat="1" ht="15">
      <c r="A1801" s="112"/>
      <c r="B1801" s="103"/>
      <c r="C1801" s="111"/>
      <c r="D1801" s="244"/>
      <c r="E1801" s="244"/>
      <c r="F1801" s="111"/>
      <c r="G1801" s="114"/>
      <c r="H1801" s="192"/>
    </row>
    <row r="1802" spans="1:8" s="115" customFormat="1" ht="15">
      <c r="A1802" s="112"/>
      <c r="B1802" s="103"/>
      <c r="C1802" s="111"/>
      <c r="D1802" s="244"/>
      <c r="E1802" s="244"/>
      <c r="F1802" s="111"/>
      <c r="G1802" s="114"/>
      <c r="H1802" s="192"/>
    </row>
    <row r="1803" spans="1:8" s="115" customFormat="1" ht="15">
      <c r="A1803" s="112"/>
      <c r="B1803" s="103"/>
      <c r="C1803" s="111"/>
      <c r="D1803" s="244"/>
      <c r="E1803" s="244"/>
      <c r="F1803" s="111"/>
      <c r="G1803" s="114"/>
      <c r="H1803" s="192"/>
    </row>
    <row r="1804" spans="1:8" s="115" customFormat="1" ht="15">
      <c r="A1804" s="112"/>
      <c r="B1804" s="103"/>
      <c r="C1804" s="111"/>
      <c r="D1804" s="244"/>
      <c r="E1804" s="244"/>
      <c r="F1804" s="111"/>
      <c r="G1804" s="114"/>
      <c r="H1804" s="192"/>
    </row>
    <row r="1805" spans="1:8" s="115" customFormat="1" ht="15">
      <c r="A1805" s="112"/>
      <c r="B1805" s="103"/>
      <c r="C1805" s="111"/>
      <c r="D1805" s="244"/>
      <c r="E1805" s="244"/>
      <c r="F1805" s="111"/>
      <c r="G1805" s="114"/>
      <c r="H1805" s="192"/>
    </row>
    <row r="1806" spans="1:8" s="115" customFormat="1" ht="15">
      <c r="A1806" s="112"/>
      <c r="B1806" s="103"/>
      <c r="C1806" s="111"/>
      <c r="D1806" s="244"/>
      <c r="E1806" s="244"/>
      <c r="F1806" s="111"/>
      <c r="G1806" s="114"/>
      <c r="H1806" s="192"/>
    </row>
    <row r="1807" spans="1:8" s="115" customFormat="1" ht="15">
      <c r="A1807" s="112"/>
      <c r="B1807" s="103"/>
      <c r="C1807" s="111"/>
      <c r="D1807" s="244"/>
      <c r="E1807" s="244"/>
      <c r="F1807" s="111"/>
      <c r="G1807" s="114"/>
      <c r="H1807" s="192"/>
    </row>
    <row r="1808" spans="1:8" s="115" customFormat="1" ht="15">
      <c r="A1808" s="112"/>
      <c r="B1808" s="103"/>
      <c r="C1808" s="111"/>
      <c r="D1808" s="244"/>
      <c r="E1808" s="244"/>
      <c r="F1808" s="111"/>
      <c r="G1808" s="114"/>
      <c r="H1808" s="192"/>
    </row>
    <row r="1809" spans="1:8" s="115" customFormat="1" ht="15">
      <c r="A1809" s="112"/>
      <c r="B1809" s="103"/>
      <c r="C1809" s="111"/>
      <c r="D1809" s="244"/>
      <c r="E1809" s="244"/>
      <c r="F1809" s="111"/>
      <c r="G1809" s="114"/>
      <c r="H1809" s="192"/>
    </row>
    <row r="1810" spans="1:8" s="115" customFormat="1" ht="15">
      <c r="A1810" s="112"/>
      <c r="B1810" s="103"/>
      <c r="C1810" s="111"/>
      <c r="D1810" s="244"/>
      <c r="E1810" s="244"/>
      <c r="F1810" s="111"/>
      <c r="G1810" s="114"/>
      <c r="H1810" s="192"/>
    </row>
    <row r="1811" spans="1:8" s="115" customFormat="1" ht="15">
      <c r="A1811" s="112"/>
      <c r="B1811" s="103"/>
      <c r="C1811" s="111"/>
      <c r="D1811" s="244"/>
      <c r="E1811" s="244"/>
      <c r="F1811" s="111"/>
      <c r="G1811" s="114"/>
      <c r="H1811" s="192"/>
    </row>
    <row r="1812" spans="1:8" s="115" customFormat="1" ht="15">
      <c r="A1812" s="112"/>
      <c r="B1812" s="103"/>
      <c r="C1812" s="111"/>
      <c r="D1812" s="244"/>
      <c r="E1812" s="244"/>
      <c r="F1812" s="111"/>
      <c r="G1812" s="114"/>
      <c r="H1812" s="192"/>
    </row>
    <row r="1813" spans="1:8" s="115" customFormat="1" ht="15">
      <c r="A1813" s="112"/>
      <c r="B1813" s="103"/>
      <c r="C1813" s="111"/>
      <c r="D1813" s="244"/>
      <c r="E1813" s="244"/>
      <c r="F1813" s="111"/>
      <c r="G1813" s="114"/>
      <c r="H1813" s="192"/>
    </row>
    <row r="1814" spans="1:8" s="115" customFormat="1" ht="15">
      <c r="A1814" s="112"/>
      <c r="B1814" s="103"/>
      <c r="C1814" s="111"/>
      <c r="D1814" s="244"/>
      <c r="E1814" s="244"/>
      <c r="F1814" s="111"/>
      <c r="G1814" s="114"/>
      <c r="H1814" s="192"/>
    </row>
    <row r="1815" spans="1:8" s="115" customFormat="1" ht="15">
      <c r="A1815" s="112"/>
      <c r="B1815" s="103"/>
      <c r="C1815" s="111"/>
      <c r="D1815" s="244"/>
      <c r="E1815" s="244"/>
      <c r="F1815" s="111"/>
      <c r="G1815" s="114"/>
      <c r="H1815" s="192"/>
    </row>
    <row r="1816" spans="1:8" s="115" customFormat="1" ht="15">
      <c r="A1816" s="112"/>
      <c r="B1816" s="103"/>
      <c r="C1816" s="111"/>
      <c r="D1816" s="244"/>
      <c r="E1816" s="244"/>
      <c r="F1816" s="111"/>
      <c r="G1816" s="114"/>
      <c r="H1816" s="192"/>
    </row>
    <row r="1817" spans="1:8" s="115" customFormat="1" ht="15">
      <c r="A1817" s="112"/>
      <c r="B1817" s="103"/>
      <c r="C1817" s="111"/>
      <c r="D1817" s="244"/>
      <c r="E1817" s="244"/>
      <c r="F1817" s="111"/>
      <c r="G1817" s="114"/>
      <c r="H1817" s="192"/>
    </row>
    <row r="1818" spans="1:8" s="115" customFormat="1" ht="15">
      <c r="A1818" s="112"/>
      <c r="B1818" s="103"/>
      <c r="C1818" s="111"/>
      <c r="D1818" s="244"/>
      <c r="E1818" s="244"/>
      <c r="F1818" s="111"/>
      <c r="G1818" s="114"/>
      <c r="H1818" s="192"/>
    </row>
    <row r="1819" spans="1:8" s="115" customFormat="1" ht="15">
      <c r="A1819" s="112"/>
      <c r="B1819" s="103"/>
      <c r="C1819" s="111"/>
      <c r="D1819" s="244"/>
      <c r="E1819" s="244"/>
      <c r="F1819" s="111"/>
      <c r="G1819" s="114"/>
      <c r="H1819" s="192"/>
    </row>
    <row r="1820" spans="1:8" s="115" customFormat="1" ht="15">
      <c r="A1820" s="112"/>
      <c r="B1820" s="103"/>
      <c r="C1820" s="111"/>
      <c r="D1820" s="244"/>
      <c r="E1820" s="244"/>
      <c r="F1820" s="111"/>
      <c r="G1820" s="114"/>
      <c r="H1820" s="192"/>
    </row>
    <row r="1821" spans="1:8" s="115" customFormat="1" ht="15">
      <c r="A1821" s="112"/>
      <c r="B1821" s="103"/>
      <c r="C1821" s="111"/>
      <c r="D1821" s="244"/>
      <c r="E1821" s="244"/>
      <c r="F1821" s="111"/>
      <c r="G1821" s="114"/>
      <c r="H1821" s="192"/>
    </row>
    <row r="1822" spans="1:8" s="115" customFormat="1" ht="15">
      <c r="A1822" s="112"/>
      <c r="B1822" s="103"/>
      <c r="C1822" s="111"/>
      <c r="D1822" s="244"/>
      <c r="E1822" s="244"/>
      <c r="F1822" s="111"/>
      <c r="G1822" s="114"/>
      <c r="H1822" s="192"/>
    </row>
    <row r="1823" spans="1:8" s="115" customFormat="1" ht="15">
      <c r="A1823" s="112"/>
      <c r="B1823" s="103"/>
      <c r="C1823" s="111"/>
      <c r="D1823" s="244"/>
      <c r="E1823" s="244"/>
      <c r="F1823" s="111"/>
      <c r="G1823" s="114"/>
      <c r="H1823" s="192"/>
    </row>
    <row r="1824" spans="1:8" s="115" customFormat="1" ht="15">
      <c r="A1824" s="112"/>
      <c r="B1824" s="103"/>
      <c r="C1824" s="111"/>
      <c r="D1824" s="244"/>
      <c r="E1824" s="244"/>
      <c r="F1824" s="111"/>
      <c r="G1824" s="114"/>
      <c r="H1824" s="192"/>
    </row>
    <row r="1825" spans="1:8" s="115" customFormat="1" ht="15">
      <c r="A1825" s="112"/>
      <c r="B1825" s="103"/>
      <c r="C1825" s="111"/>
      <c r="D1825" s="244"/>
      <c r="E1825" s="244"/>
      <c r="F1825" s="111"/>
      <c r="G1825" s="114"/>
      <c r="H1825" s="192"/>
    </row>
    <row r="1826" spans="1:8" s="115" customFormat="1" ht="15">
      <c r="A1826" s="112"/>
      <c r="B1826" s="103"/>
      <c r="C1826" s="111"/>
      <c r="D1826" s="244"/>
      <c r="E1826" s="244"/>
      <c r="F1826" s="111"/>
      <c r="G1826" s="114"/>
      <c r="H1826" s="192"/>
    </row>
    <row r="1827" spans="1:8" s="115" customFormat="1" ht="15">
      <c r="A1827" s="112"/>
      <c r="B1827" s="103"/>
      <c r="C1827" s="111"/>
      <c r="D1827" s="244"/>
      <c r="E1827" s="244"/>
      <c r="F1827" s="111"/>
      <c r="G1827" s="114"/>
      <c r="H1827" s="192"/>
    </row>
    <row r="1828" spans="1:8" s="115" customFormat="1" ht="15">
      <c r="A1828" s="112"/>
      <c r="B1828" s="103"/>
      <c r="C1828" s="111"/>
      <c r="D1828" s="244"/>
      <c r="E1828" s="244"/>
      <c r="F1828" s="111"/>
      <c r="G1828" s="114"/>
      <c r="H1828" s="192"/>
    </row>
    <row r="1829" spans="1:8" s="115" customFormat="1" ht="15">
      <c r="A1829" s="112"/>
      <c r="B1829" s="103"/>
      <c r="C1829" s="111"/>
      <c r="D1829" s="244"/>
      <c r="E1829" s="244"/>
      <c r="F1829" s="111"/>
      <c r="G1829" s="114"/>
      <c r="H1829" s="192"/>
    </row>
    <row r="1830" spans="1:8" s="115" customFormat="1" ht="15">
      <c r="A1830" s="112"/>
      <c r="B1830" s="103"/>
      <c r="C1830" s="111"/>
      <c r="D1830" s="244"/>
      <c r="E1830" s="244"/>
      <c r="F1830" s="111"/>
      <c r="G1830" s="114"/>
      <c r="H1830" s="192"/>
    </row>
    <row r="1831" spans="1:8" s="115" customFormat="1" ht="15">
      <c r="A1831" s="112"/>
      <c r="B1831" s="103"/>
      <c r="C1831" s="111"/>
      <c r="D1831" s="244"/>
      <c r="E1831" s="244"/>
      <c r="F1831" s="111"/>
      <c r="G1831" s="114"/>
      <c r="H1831" s="192"/>
    </row>
    <row r="1832" spans="1:8" s="115" customFormat="1" ht="15">
      <c r="A1832" s="112"/>
      <c r="B1832" s="103"/>
      <c r="C1832" s="111"/>
      <c r="D1832" s="244"/>
      <c r="E1832" s="244"/>
      <c r="F1832" s="111"/>
      <c r="G1832" s="114"/>
      <c r="H1832" s="192"/>
    </row>
    <row r="1833" spans="1:8" s="115" customFormat="1" ht="15">
      <c r="A1833" s="112"/>
      <c r="B1833" s="103"/>
      <c r="C1833" s="111"/>
      <c r="D1833" s="244"/>
      <c r="E1833" s="244"/>
      <c r="F1833" s="111"/>
      <c r="G1833" s="114"/>
      <c r="H1833" s="192"/>
    </row>
    <row r="1834" spans="1:8" s="115" customFormat="1" ht="15">
      <c r="A1834" s="112"/>
      <c r="B1834" s="103"/>
      <c r="C1834" s="111"/>
      <c r="D1834" s="244"/>
      <c r="E1834" s="244"/>
      <c r="F1834" s="111"/>
      <c r="G1834" s="114"/>
      <c r="H1834" s="192"/>
    </row>
    <row r="1835" spans="1:8" s="115" customFormat="1" ht="15">
      <c r="A1835" s="112"/>
      <c r="B1835" s="103"/>
      <c r="C1835" s="111"/>
      <c r="D1835" s="244"/>
      <c r="E1835" s="244"/>
      <c r="F1835" s="111"/>
      <c r="G1835" s="114"/>
      <c r="H1835" s="192"/>
    </row>
    <row r="1836" spans="1:8" s="115" customFormat="1" ht="15">
      <c r="A1836" s="112"/>
      <c r="B1836" s="103"/>
      <c r="C1836" s="111"/>
      <c r="D1836" s="244"/>
      <c r="E1836" s="244"/>
      <c r="F1836" s="111"/>
      <c r="G1836" s="114"/>
      <c r="H1836" s="192"/>
    </row>
    <row r="1837" spans="1:8" s="115" customFormat="1" ht="15">
      <c r="A1837" s="112"/>
      <c r="B1837" s="103"/>
      <c r="C1837" s="111"/>
      <c r="D1837" s="244"/>
      <c r="E1837" s="244"/>
      <c r="F1837" s="111"/>
      <c r="G1837" s="114"/>
      <c r="H1837" s="192"/>
    </row>
    <row r="1838" spans="1:8" s="115" customFormat="1" ht="15">
      <c r="A1838" s="112"/>
      <c r="B1838" s="103"/>
      <c r="C1838" s="111"/>
      <c r="D1838" s="244"/>
      <c r="E1838" s="244"/>
      <c r="F1838" s="111"/>
      <c r="G1838" s="114"/>
      <c r="H1838" s="192"/>
    </row>
    <row r="1839" spans="1:8" s="115" customFormat="1" ht="15">
      <c r="A1839" s="112"/>
      <c r="B1839" s="103"/>
      <c r="C1839" s="111"/>
      <c r="D1839" s="244"/>
      <c r="E1839" s="244"/>
      <c r="F1839" s="111"/>
      <c r="G1839" s="114"/>
      <c r="H1839" s="192"/>
    </row>
    <row r="1840" spans="1:8" s="115" customFormat="1" ht="15">
      <c r="A1840" s="112"/>
      <c r="B1840" s="103"/>
      <c r="C1840" s="111"/>
      <c r="D1840" s="244"/>
      <c r="E1840" s="244"/>
      <c r="F1840" s="111"/>
      <c r="G1840" s="114"/>
      <c r="H1840" s="192"/>
    </row>
    <row r="1841" spans="1:8" s="115" customFormat="1" ht="15">
      <c r="A1841" s="112"/>
      <c r="B1841" s="103"/>
      <c r="C1841" s="111"/>
      <c r="D1841" s="244"/>
      <c r="E1841" s="244"/>
      <c r="F1841" s="111"/>
      <c r="G1841" s="114"/>
      <c r="H1841" s="192"/>
    </row>
    <row r="1842" spans="1:8" s="115" customFormat="1" ht="15">
      <c r="A1842" s="112"/>
      <c r="B1842" s="103"/>
      <c r="C1842" s="111"/>
      <c r="D1842" s="244"/>
      <c r="E1842" s="244"/>
      <c r="F1842" s="111"/>
      <c r="G1842" s="114"/>
      <c r="H1842" s="192"/>
    </row>
    <row r="1843" spans="1:8" s="115" customFormat="1" ht="15">
      <c r="A1843" s="112"/>
      <c r="B1843" s="103"/>
      <c r="C1843" s="111"/>
      <c r="D1843" s="244"/>
      <c r="E1843" s="244"/>
      <c r="F1843" s="111"/>
      <c r="G1843" s="114"/>
      <c r="H1843" s="192"/>
    </row>
    <row r="1844" spans="1:8" s="115" customFormat="1" ht="15">
      <c r="A1844" s="112"/>
      <c r="B1844" s="103"/>
      <c r="C1844" s="111"/>
      <c r="D1844" s="244"/>
      <c r="E1844" s="244"/>
      <c r="F1844" s="111"/>
      <c r="G1844" s="114"/>
      <c r="H1844" s="192"/>
    </row>
    <row r="1845" spans="1:8" s="115" customFormat="1" ht="15">
      <c r="A1845" s="112"/>
      <c r="B1845" s="103"/>
      <c r="C1845" s="111"/>
      <c r="D1845" s="244"/>
      <c r="E1845" s="244"/>
      <c r="F1845" s="111"/>
      <c r="G1845" s="114"/>
      <c r="H1845" s="192"/>
    </row>
    <row r="1846" spans="1:8" s="115" customFormat="1" ht="15">
      <c r="A1846" s="112"/>
      <c r="B1846" s="103"/>
      <c r="C1846" s="111"/>
      <c r="D1846" s="244"/>
      <c r="E1846" s="244"/>
      <c r="F1846" s="111"/>
      <c r="G1846" s="114"/>
      <c r="H1846" s="192"/>
    </row>
    <row r="1847" spans="1:8" s="115" customFormat="1" ht="15">
      <c r="A1847" s="112"/>
      <c r="B1847" s="103"/>
      <c r="C1847" s="111"/>
      <c r="D1847" s="244"/>
      <c r="E1847" s="244"/>
      <c r="F1847" s="111"/>
      <c r="G1847" s="114"/>
      <c r="H1847" s="192"/>
    </row>
    <row r="1848" spans="1:8" s="115" customFormat="1" ht="15">
      <c r="A1848" s="112"/>
      <c r="B1848" s="103"/>
      <c r="C1848" s="111"/>
      <c r="D1848" s="244"/>
      <c r="E1848" s="244"/>
      <c r="F1848" s="111"/>
      <c r="G1848" s="114"/>
      <c r="H1848" s="192"/>
    </row>
    <row r="1849" spans="1:8" s="115" customFormat="1" ht="15">
      <c r="A1849" s="112"/>
      <c r="B1849" s="103"/>
      <c r="C1849" s="111"/>
      <c r="D1849" s="244"/>
      <c r="E1849" s="244"/>
      <c r="F1849" s="111"/>
      <c r="G1849" s="114"/>
      <c r="H1849" s="192"/>
    </row>
    <row r="1850" spans="1:8" s="115" customFormat="1" ht="15">
      <c r="A1850" s="112"/>
      <c r="B1850" s="103"/>
      <c r="C1850" s="111"/>
      <c r="D1850" s="244"/>
      <c r="E1850" s="244"/>
      <c r="F1850" s="111"/>
      <c r="G1850" s="114"/>
      <c r="H1850" s="192"/>
    </row>
    <row r="1851" spans="1:8" s="115" customFormat="1" ht="15">
      <c r="A1851" s="112"/>
      <c r="B1851" s="103"/>
      <c r="C1851" s="111"/>
      <c r="D1851" s="244"/>
      <c r="E1851" s="244"/>
      <c r="F1851" s="111"/>
      <c r="G1851" s="114"/>
      <c r="H1851" s="192"/>
    </row>
    <row r="1852" spans="1:8" s="115" customFormat="1" ht="15">
      <c r="A1852" s="112"/>
      <c r="B1852" s="103"/>
      <c r="C1852" s="111"/>
      <c r="D1852" s="244"/>
      <c r="E1852" s="244"/>
      <c r="F1852" s="111"/>
      <c r="G1852" s="114"/>
      <c r="H1852" s="192"/>
    </row>
    <row r="1853" spans="1:8" s="115" customFormat="1" ht="15">
      <c r="A1853" s="112"/>
      <c r="B1853" s="103"/>
      <c r="C1853" s="111"/>
      <c r="D1853" s="244"/>
      <c r="E1853" s="244"/>
      <c r="F1853" s="111"/>
      <c r="G1853" s="114"/>
      <c r="H1853" s="192"/>
    </row>
    <row r="1854" spans="1:8" s="115" customFormat="1" ht="15">
      <c r="A1854" s="112"/>
      <c r="B1854" s="103"/>
      <c r="C1854" s="111"/>
      <c r="D1854" s="244"/>
      <c r="E1854" s="244"/>
      <c r="F1854" s="111"/>
      <c r="G1854" s="114"/>
      <c r="H1854" s="192"/>
    </row>
    <row r="1855" spans="1:8" s="115" customFormat="1" ht="15">
      <c r="A1855" s="112"/>
      <c r="B1855" s="103"/>
      <c r="C1855" s="111"/>
      <c r="D1855" s="244"/>
      <c r="E1855" s="244"/>
      <c r="F1855" s="111"/>
      <c r="G1855" s="114"/>
      <c r="H1855" s="192"/>
    </row>
    <row r="1856" spans="1:8" s="115" customFormat="1" ht="15">
      <c r="A1856" s="112"/>
      <c r="B1856" s="103"/>
      <c r="C1856" s="111"/>
      <c r="D1856" s="244"/>
      <c r="E1856" s="244"/>
      <c r="F1856" s="111"/>
      <c r="G1856" s="114"/>
      <c r="H1856" s="192"/>
    </row>
    <row r="1857" spans="1:8" s="115" customFormat="1" ht="15">
      <c r="A1857" s="112"/>
      <c r="B1857" s="103"/>
      <c r="C1857" s="111"/>
      <c r="D1857" s="244"/>
      <c r="E1857" s="244"/>
      <c r="F1857" s="111"/>
      <c r="G1857" s="114"/>
      <c r="H1857" s="192"/>
    </row>
    <row r="1858" spans="1:8" s="115" customFormat="1" ht="15">
      <c r="A1858" s="112"/>
      <c r="B1858" s="103"/>
      <c r="C1858" s="111"/>
      <c r="D1858" s="244"/>
      <c r="E1858" s="244"/>
      <c r="F1858" s="111"/>
      <c r="G1858" s="114"/>
      <c r="H1858" s="192"/>
    </row>
    <row r="1859" spans="1:8" s="115" customFormat="1" ht="15">
      <c r="A1859" s="112"/>
      <c r="B1859" s="103"/>
      <c r="C1859" s="111"/>
      <c r="D1859" s="244"/>
      <c r="E1859" s="244"/>
      <c r="F1859" s="111"/>
      <c r="G1859" s="114"/>
      <c r="H1859" s="192"/>
    </row>
    <row r="1860" spans="1:8" s="115" customFormat="1" ht="15">
      <c r="A1860" s="112"/>
      <c r="B1860" s="103"/>
      <c r="C1860" s="111"/>
      <c r="D1860" s="244"/>
      <c r="E1860" s="244"/>
      <c r="F1860" s="111"/>
      <c r="G1860" s="114"/>
      <c r="H1860" s="192"/>
    </row>
    <row r="1861" spans="1:8" s="115" customFormat="1" ht="15">
      <c r="A1861" s="112"/>
      <c r="B1861" s="103"/>
      <c r="C1861" s="111"/>
      <c r="D1861" s="244"/>
      <c r="E1861" s="244"/>
      <c r="F1861" s="111"/>
      <c r="G1861" s="114"/>
      <c r="H1861" s="192"/>
    </row>
    <row r="1862" spans="1:8" s="115" customFormat="1" ht="15">
      <c r="A1862" s="112"/>
      <c r="B1862" s="103"/>
      <c r="C1862" s="111"/>
      <c r="D1862" s="244"/>
      <c r="E1862" s="244"/>
      <c r="F1862" s="111"/>
      <c r="G1862" s="114"/>
      <c r="H1862" s="192"/>
    </row>
    <row r="1863" spans="1:8" s="115" customFormat="1" ht="15">
      <c r="A1863" s="112"/>
      <c r="B1863" s="103"/>
      <c r="C1863" s="111"/>
      <c r="D1863" s="244"/>
      <c r="E1863" s="244"/>
      <c r="F1863" s="111"/>
      <c r="G1863" s="114"/>
      <c r="H1863" s="192"/>
    </row>
    <row r="1864" spans="1:8" s="115" customFormat="1" ht="15">
      <c r="A1864" s="112"/>
      <c r="B1864" s="103"/>
      <c r="C1864" s="111"/>
      <c r="D1864" s="244"/>
      <c r="E1864" s="244"/>
      <c r="F1864" s="111"/>
      <c r="G1864" s="114"/>
      <c r="H1864" s="192"/>
    </row>
    <row r="1865" spans="1:8" s="115" customFormat="1" ht="15">
      <c r="A1865" s="112"/>
      <c r="B1865" s="103"/>
      <c r="C1865" s="111"/>
      <c r="D1865" s="244"/>
      <c r="E1865" s="244"/>
      <c r="F1865" s="111"/>
      <c r="G1865" s="114"/>
      <c r="H1865" s="192"/>
    </row>
    <row r="1866" spans="1:8" s="115" customFormat="1" ht="15">
      <c r="A1866" s="112"/>
      <c r="B1866" s="103"/>
      <c r="C1866" s="111"/>
      <c r="D1866" s="244"/>
      <c r="E1866" s="244"/>
      <c r="F1866" s="111"/>
      <c r="G1866" s="114"/>
      <c r="H1866" s="192"/>
    </row>
    <row r="1867" spans="1:8" s="115" customFormat="1" ht="15">
      <c r="A1867" s="112"/>
      <c r="B1867" s="103"/>
      <c r="C1867" s="111"/>
      <c r="D1867" s="244"/>
      <c r="E1867" s="244"/>
      <c r="F1867" s="111"/>
      <c r="G1867" s="114"/>
      <c r="H1867" s="192"/>
    </row>
    <row r="1868" spans="1:8" s="115" customFormat="1" ht="15">
      <c r="A1868" s="112"/>
      <c r="B1868" s="103"/>
      <c r="C1868" s="111"/>
      <c r="D1868" s="244"/>
      <c r="E1868" s="244"/>
      <c r="F1868" s="111"/>
      <c r="G1868" s="114"/>
      <c r="H1868" s="192"/>
    </row>
    <row r="1869" spans="1:8" s="115" customFormat="1" ht="15">
      <c r="A1869" s="112"/>
      <c r="B1869" s="103"/>
      <c r="C1869" s="111"/>
      <c r="D1869" s="244"/>
      <c r="E1869" s="244"/>
      <c r="F1869" s="111"/>
      <c r="G1869" s="114"/>
      <c r="H1869" s="192"/>
    </row>
    <row r="1870" spans="1:8" s="115" customFormat="1" ht="15">
      <c r="A1870" s="112"/>
      <c r="B1870" s="103"/>
      <c r="C1870" s="111"/>
      <c r="D1870" s="244"/>
      <c r="E1870" s="244"/>
      <c r="F1870" s="111"/>
      <c r="G1870" s="114"/>
      <c r="H1870" s="192"/>
    </row>
    <row r="1871" spans="1:8" s="115" customFormat="1" ht="15">
      <c r="A1871" s="112"/>
      <c r="B1871" s="103"/>
      <c r="C1871" s="111"/>
      <c r="D1871" s="244"/>
      <c r="E1871" s="244"/>
      <c r="F1871" s="111"/>
      <c r="G1871" s="114"/>
      <c r="H1871" s="192"/>
    </row>
    <row r="1872" spans="1:8" s="115" customFormat="1" ht="15">
      <c r="A1872" s="112"/>
      <c r="B1872" s="103"/>
      <c r="C1872" s="111"/>
      <c r="D1872" s="244"/>
      <c r="E1872" s="244"/>
      <c r="F1872" s="111"/>
      <c r="G1872" s="114"/>
      <c r="H1872" s="192"/>
    </row>
    <row r="1873" spans="1:8" s="115" customFormat="1" ht="15">
      <c r="A1873" s="112"/>
      <c r="B1873" s="103"/>
      <c r="C1873" s="111"/>
      <c r="D1873" s="244"/>
      <c r="E1873" s="244"/>
      <c r="F1873" s="111"/>
      <c r="G1873" s="114"/>
      <c r="H1873" s="192"/>
    </row>
    <row r="1874" spans="1:8" s="115" customFormat="1" ht="15">
      <c r="A1874" s="112"/>
      <c r="B1874" s="103"/>
      <c r="C1874" s="111"/>
      <c r="D1874" s="244"/>
      <c r="E1874" s="244"/>
      <c r="F1874" s="111"/>
      <c r="G1874" s="114"/>
      <c r="H1874" s="192"/>
    </row>
    <row r="1875" spans="1:8" s="115" customFormat="1" ht="15">
      <c r="A1875" s="112"/>
      <c r="B1875" s="103"/>
      <c r="C1875" s="111"/>
      <c r="D1875" s="244"/>
      <c r="E1875" s="244"/>
      <c r="F1875" s="111"/>
      <c r="G1875" s="114"/>
      <c r="H1875" s="192"/>
    </row>
    <row r="1876" spans="1:8" s="115" customFormat="1" ht="15">
      <c r="A1876" s="112"/>
      <c r="B1876" s="103"/>
      <c r="C1876" s="111"/>
      <c r="D1876" s="244"/>
      <c r="E1876" s="244"/>
      <c r="F1876" s="111"/>
      <c r="G1876" s="114"/>
      <c r="H1876" s="192"/>
    </row>
    <row r="1877" spans="1:8" s="115" customFormat="1" ht="15">
      <c r="A1877" s="112"/>
      <c r="B1877" s="103"/>
      <c r="C1877" s="111"/>
      <c r="D1877" s="244"/>
      <c r="E1877" s="244"/>
      <c r="F1877" s="111"/>
      <c r="G1877" s="114"/>
      <c r="H1877" s="192"/>
    </row>
    <row r="1878" spans="1:8" s="115" customFormat="1" ht="15">
      <c r="A1878" s="112"/>
      <c r="B1878" s="103"/>
      <c r="C1878" s="111"/>
      <c r="D1878" s="244"/>
      <c r="E1878" s="244"/>
      <c r="F1878" s="111"/>
      <c r="G1878" s="114"/>
      <c r="H1878" s="192"/>
    </row>
    <row r="1879" spans="1:8" s="115" customFormat="1" ht="15">
      <c r="A1879" s="112"/>
      <c r="B1879" s="103"/>
      <c r="C1879" s="111"/>
      <c r="D1879" s="244"/>
      <c r="E1879" s="244"/>
      <c r="F1879" s="111"/>
      <c r="G1879" s="114"/>
      <c r="H1879" s="192"/>
    </row>
    <row r="1880" spans="1:8" s="115" customFormat="1" ht="15">
      <c r="A1880" s="112"/>
      <c r="B1880" s="103"/>
      <c r="C1880" s="111"/>
      <c r="D1880" s="244"/>
      <c r="E1880" s="244"/>
      <c r="F1880" s="111"/>
      <c r="G1880" s="114"/>
      <c r="H1880" s="192"/>
    </row>
    <row r="1881" spans="1:8" s="115" customFormat="1" ht="15">
      <c r="A1881" s="112"/>
      <c r="B1881" s="103"/>
      <c r="C1881" s="111"/>
      <c r="D1881" s="244"/>
      <c r="E1881" s="244"/>
      <c r="F1881" s="111"/>
      <c r="G1881" s="114"/>
      <c r="H1881" s="192"/>
    </row>
    <row r="1882" spans="1:8" s="115" customFormat="1" ht="15">
      <c r="A1882" s="112"/>
      <c r="B1882" s="103"/>
      <c r="C1882" s="111"/>
      <c r="D1882" s="244"/>
      <c r="E1882" s="244"/>
      <c r="F1882" s="111"/>
      <c r="G1882" s="114"/>
      <c r="H1882" s="192"/>
    </row>
    <row r="1883" spans="1:8" s="115" customFormat="1" ht="15">
      <c r="A1883" s="112"/>
      <c r="B1883" s="103"/>
      <c r="C1883" s="111"/>
      <c r="D1883" s="244"/>
      <c r="E1883" s="244"/>
      <c r="F1883" s="111"/>
      <c r="G1883" s="114"/>
      <c r="H1883" s="192"/>
    </row>
    <row r="1884" spans="1:8" s="115" customFormat="1" ht="15">
      <c r="A1884" s="112"/>
      <c r="B1884" s="103"/>
      <c r="C1884" s="111"/>
      <c r="D1884" s="244"/>
      <c r="E1884" s="244"/>
      <c r="F1884" s="111"/>
      <c r="G1884" s="114"/>
      <c r="H1884" s="192"/>
    </row>
    <row r="1885" spans="1:8" s="115" customFormat="1" ht="15">
      <c r="A1885" s="112"/>
      <c r="B1885" s="103"/>
      <c r="C1885" s="111"/>
      <c r="D1885" s="244"/>
      <c r="E1885" s="244"/>
      <c r="F1885" s="111"/>
      <c r="G1885" s="114"/>
      <c r="H1885" s="192"/>
    </row>
    <row r="1886" spans="1:8" s="115" customFormat="1" ht="15">
      <c r="A1886" s="112"/>
      <c r="B1886" s="103"/>
      <c r="C1886" s="111"/>
      <c r="D1886" s="244"/>
      <c r="E1886" s="244"/>
      <c r="F1886" s="111"/>
      <c r="G1886" s="114"/>
      <c r="H1886" s="192"/>
    </row>
    <row r="1887" spans="1:8" s="115" customFormat="1" ht="15">
      <c r="A1887" s="112"/>
      <c r="B1887" s="103"/>
      <c r="C1887" s="111"/>
      <c r="D1887" s="244"/>
      <c r="E1887" s="244"/>
      <c r="F1887" s="111"/>
      <c r="G1887" s="114"/>
      <c r="H1887" s="192"/>
    </row>
    <row r="1888" spans="1:8" s="115" customFormat="1" ht="15">
      <c r="A1888" s="112"/>
      <c r="B1888" s="103"/>
      <c r="C1888" s="111"/>
      <c r="D1888" s="244"/>
      <c r="E1888" s="244"/>
      <c r="F1888" s="111"/>
      <c r="G1888" s="114"/>
      <c r="H1888" s="192"/>
    </row>
    <row r="1889" spans="1:8" s="115" customFormat="1" ht="15">
      <c r="A1889" s="112"/>
      <c r="B1889" s="103"/>
      <c r="C1889" s="111"/>
      <c r="D1889" s="244"/>
      <c r="E1889" s="244"/>
      <c r="F1889" s="111"/>
      <c r="G1889" s="114"/>
      <c r="H1889" s="192"/>
    </row>
    <row r="1890" spans="1:8" s="115" customFormat="1" ht="15">
      <c r="A1890" s="112"/>
      <c r="B1890" s="103"/>
      <c r="C1890" s="111"/>
      <c r="D1890" s="244"/>
      <c r="E1890" s="244"/>
      <c r="F1890" s="111"/>
      <c r="G1890" s="114"/>
      <c r="H1890" s="192"/>
    </row>
    <row r="1891" spans="1:8" s="115" customFormat="1" ht="15">
      <c r="A1891" s="112"/>
      <c r="B1891" s="103"/>
      <c r="C1891" s="111"/>
      <c r="D1891" s="244"/>
      <c r="E1891" s="244"/>
      <c r="F1891" s="111"/>
      <c r="G1891" s="114"/>
      <c r="H1891" s="192"/>
    </row>
    <row r="1892" spans="1:8" s="115" customFormat="1" ht="15">
      <c r="A1892" s="112"/>
      <c r="B1892" s="103"/>
      <c r="C1892" s="111"/>
      <c r="D1892" s="244"/>
      <c r="E1892" s="244"/>
      <c r="F1892" s="111"/>
      <c r="G1892" s="114"/>
      <c r="H1892" s="192"/>
    </row>
    <row r="1893" spans="1:8" s="115" customFormat="1" ht="15">
      <c r="A1893" s="112"/>
      <c r="B1893" s="103"/>
      <c r="C1893" s="111"/>
      <c r="D1893" s="244"/>
      <c r="E1893" s="244"/>
      <c r="F1893" s="111"/>
      <c r="G1893" s="114"/>
      <c r="H1893" s="192"/>
    </row>
    <row r="1894" spans="1:8" s="115" customFormat="1" ht="15">
      <c r="A1894" s="112"/>
      <c r="B1894" s="103"/>
      <c r="C1894" s="111"/>
      <c r="D1894" s="244"/>
      <c r="E1894" s="244"/>
      <c r="F1894" s="111"/>
      <c r="G1894" s="114"/>
      <c r="H1894" s="192"/>
    </row>
    <row r="1895" spans="1:8" s="115" customFormat="1" ht="15">
      <c r="A1895" s="112"/>
      <c r="B1895" s="103"/>
      <c r="C1895" s="111"/>
      <c r="D1895" s="244"/>
      <c r="E1895" s="244"/>
      <c r="F1895" s="111"/>
      <c r="G1895" s="114"/>
      <c r="H1895" s="192"/>
    </row>
    <row r="1896" spans="1:8" s="115" customFormat="1" ht="15">
      <c r="A1896" s="112"/>
      <c r="B1896" s="103"/>
      <c r="C1896" s="111"/>
      <c r="D1896" s="244"/>
      <c r="E1896" s="244"/>
      <c r="F1896" s="111"/>
      <c r="G1896" s="114"/>
      <c r="H1896" s="192"/>
    </row>
    <row r="1897" spans="1:8" s="115" customFormat="1" ht="15">
      <c r="A1897" s="112"/>
      <c r="B1897" s="103"/>
      <c r="C1897" s="111"/>
      <c r="D1897" s="244"/>
      <c r="E1897" s="244"/>
      <c r="F1897" s="111"/>
      <c r="G1897" s="114"/>
      <c r="H1897" s="192"/>
    </row>
    <row r="1898" spans="1:8" s="115" customFormat="1" ht="15">
      <c r="A1898" s="112"/>
      <c r="B1898" s="103"/>
      <c r="C1898" s="111"/>
      <c r="D1898" s="244"/>
      <c r="E1898" s="244"/>
      <c r="F1898" s="111"/>
      <c r="G1898" s="114"/>
      <c r="H1898" s="192"/>
    </row>
    <row r="1899" spans="1:8" s="115" customFormat="1" ht="15">
      <c r="A1899" s="112"/>
      <c r="B1899" s="103"/>
      <c r="C1899" s="111"/>
      <c r="D1899" s="244"/>
      <c r="E1899" s="244"/>
      <c r="F1899" s="111"/>
      <c r="G1899" s="114"/>
      <c r="H1899" s="192"/>
    </row>
    <row r="1900" spans="1:8" s="115" customFormat="1" ht="15">
      <c r="A1900" s="112"/>
      <c r="B1900" s="103"/>
      <c r="C1900" s="111"/>
      <c r="D1900" s="244"/>
      <c r="E1900" s="244"/>
      <c r="F1900" s="111"/>
      <c r="G1900" s="114"/>
      <c r="H1900" s="192"/>
    </row>
    <row r="1901" spans="1:8" s="115" customFormat="1" ht="15">
      <c r="A1901" s="112"/>
      <c r="B1901" s="103"/>
      <c r="C1901" s="111"/>
      <c r="D1901" s="244"/>
      <c r="E1901" s="244"/>
      <c r="F1901" s="111"/>
      <c r="G1901" s="114"/>
      <c r="H1901" s="192"/>
    </row>
    <row r="1902" spans="1:8" s="115" customFormat="1" ht="15">
      <c r="A1902" s="112"/>
      <c r="B1902" s="103"/>
      <c r="C1902" s="111"/>
      <c r="D1902" s="244"/>
      <c r="E1902" s="244"/>
      <c r="F1902" s="111"/>
      <c r="G1902" s="114"/>
      <c r="H1902" s="192"/>
    </row>
    <row r="1903" spans="1:8" s="115" customFormat="1" ht="15">
      <c r="A1903" s="112"/>
      <c r="B1903" s="103"/>
      <c r="C1903" s="111"/>
      <c r="D1903" s="244"/>
      <c r="E1903" s="244"/>
      <c r="F1903" s="111"/>
      <c r="G1903" s="114"/>
      <c r="H1903" s="192"/>
    </row>
    <row r="1904" spans="1:8" s="115" customFormat="1" ht="15">
      <c r="A1904" s="112"/>
      <c r="B1904" s="103"/>
      <c r="C1904" s="111"/>
      <c r="D1904" s="244"/>
      <c r="E1904" s="244"/>
      <c r="F1904" s="111"/>
      <c r="G1904" s="114"/>
      <c r="H1904" s="192"/>
    </row>
    <row r="1905" spans="1:8" s="115" customFormat="1" ht="15">
      <c r="A1905" s="112"/>
      <c r="B1905" s="103"/>
      <c r="C1905" s="111"/>
      <c r="D1905" s="244"/>
      <c r="E1905" s="244"/>
      <c r="F1905" s="111"/>
      <c r="G1905" s="114"/>
      <c r="H1905" s="192"/>
    </row>
    <row r="1906" spans="1:8" s="115" customFormat="1" ht="15">
      <c r="A1906" s="112"/>
      <c r="B1906" s="103"/>
      <c r="C1906" s="111"/>
      <c r="D1906" s="244"/>
      <c r="E1906" s="244"/>
      <c r="F1906" s="111"/>
      <c r="G1906" s="114"/>
      <c r="H1906" s="192"/>
    </row>
    <row r="1907" spans="1:8" s="115" customFormat="1" ht="15">
      <c r="A1907" s="112"/>
      <c r="B1907" s="103"/>
      <c r="C1907" s="111"/>
      <c r="D1907" s="244"/>
      <c r="E1907" s="244"/>
      <c r="F1907" s="111"/>
      <c r="G1907" s="114"/>
      <c r="H1907" s="192"/>
    </row>
    <row r="1908" spans="1:8" s="115" customFormat="1" ht="15">
      <c r="A1908" s="112"/>
      <c r="B1908" s="103"/>
      <c r="C1908" s="111"/>
      <c r="D1908" s="244"/>
      <c r="E1908" s="244"/>
      <c r="F1908" s="111"/>
      <c r="G1908" s="114"/>
      <c r="H1908" s="192"/>
    </row>
    <row r="1909" spans="1:8" s="115" customFormat="1" ht="15">
      <c r="A1909" s="112"/>
      <c r="B1909" s="103"/>
      <c r="C1909" s="111"/>
      <c r="D1909" s="244"/>
      <c r="E1909" s="244"/>
      <c r="F1909" s="111"/>
      <c r="G1909" s="114"/>
      <c r="H1909" s="192"/>
    </row>
    <row r="1910" spans="1:8" s="115" customFormat="1" ht="15">
      <c r="A1910" s="112"/>
      <c r="B1910" s="103"/>
      <c r="C1910" s="111"/>
      <c r="D1910" s="244"/>
      <c r="E1910" s="244"/>
      <c r="F1910" s="111"/>
      <c r="G1910" s="114"/>
      <c r="H1910" s="192"/>
    </row>
    <row r="1911" spans="1:8" s="115" customFormat="1" ht="15">
      <c r="A1911" s="112"/>
      <c r="B1911" s="103"/>
      <c r="C1911" s="111"/>
      <c r="D1911" s="244"/>
      <c r="E1911" s="244"/>
      <c r="F1911" s="111"/>
      <c r="G1911" s="114"/>
      <c r="H1911" s="192"/>
    </row>
    <row r="1912" spans="1:8" s="115" customFormat="1" ht="15">
      <c r="A1912" s="112"/>
      <c r="B1912" s="103"/>
      <c r="C1912" s="111"/>
      <c r="D1912" s="244"/>
      <c r="E1912" s="244"/>
      <c r="F1912" s="111"/>
      <c r="G1912" s="114"/>
      <c r="H1912" s="192"/>
    </row>
    <row r="1913" spans="1:8" s="115" customFormat="1" ht="15">
      <c r="A1913" s="112"/>
      <c r="B1913" s="103"/>
      <c r="C1913" s="111"/>
      <c r="D1913" s="244"/>
      <c r="E1913" s="244"/>
      <c r="F1913" s="111"/>
      <c r="G1913" s="114"/>
      <c r="H1913" s="192"/>
    </row>
    <row r="1914" spans="1:8" s="115" customFormat="1" ht="15">
      <c r="A1914" s="112"/>
      <c r="B1914" s="103"/>
      <c r="C1914" s="111"/>
      <c r="D1914" s="244"/>
      <c r="E1914" s="244"/>
      <c r="F1914" s="111"/>
      <c r="G1914" s="114"/>
      <c r="H1914" s="192"/>
    </row>
    <row r="1915" spans="1:8" s="115" customFormat="1" ht="15">
      <c r="A1915" s="112"/>
      <c r="B1915" s="103"/>
      <c r="C1915" s="111"/>
      <c r="D1915" s="244"/>
      <c r="E1915" s="244"/>
      <c r="F1915" s="111"/>
      <c r="G1915" s="114"/>
      <c r="H1915" s="192"/>
    </row>
    <row r="1916" spans="1:8" s="115" customFormat="1" ht="15">
      <c r="A1916" s="112"/>
      <c r="B1916" s="103"/>
      <c r="C1916" s="111"/>
      <c r="D1916" s="244"/>
      <c r="E1916" s="244"/>
      <c r="F1916" s="111"/>
      <c r="G1916" s="114"/>
      <c r="H1916" s="192"/>
    </row>
    <row r="1917" spans="1:8" s="115" customFormat="1" ht="15">
      <c r="A1917" s="112"/>
      <c r="B1917" s="103"/>
      <c r="C1917" s="111"/>
      <c r="D1917" s="244"/>
      <c r="E1917" s="244"/>
      <c r="F1917" s="111"/>
      <c r="G1917" s="114"/>
      <c r="H1917" s="192"/>
    </row>
    <row r="1918" spans="1:8" s="115" customFormat="1" ht="15">
      <c r="A1918" s="112"/>
      <c r="B1918" s="103"/>
      <c r="C1918" s="111"/>
      <c r="D1918" s="244"/>
      <c r="E1918" s="244"/>
      <c r="F1918" s="111"/>
      <c r="G1918" s="114"/>
      <c r="H1918" s="192"/>
    </row>
    <row r="1919" spans="1:8" s="115" customFormat="1" ht="15">
      <c r="A1919" s="112"/>
      <c r="B1919" s="103"/>
      <c r="C1919" s="111"/>
      <c r="D1919" s="244"/>
      <c r="E1919" s="244"/>
      <c r="F1919" s="111"/>
      <c r="G1919" s="114"/>
      <c r="H1919" s="192"/>
    </row>
    <row r="1920" spans="1:8" s="115" customFormat="1" ht="15">
      <c r="A1920" s="112"/>
      <c r="B1920" s="103"/>
      <c r="C1920" s="111"/>
      <c r="D1920" s="244"/>
      <c r="E1920" s="244"/>
      <c r="F1920" s="111"/>
      <c r="G1920" s="114"/>
      <c r="H1920" s="192"/>
    </row>
    <row r="1921" spans="1:8" s="115" customFormat="1" ht="15">
      <c r="A1921" s="112"/>
      <c r="B1921" s="103"/>
      <c r="C1921" s="111"/>
      <c r="D1921" s="244"/>
      <c r="E1921" s="244"/>
      <c r="F1921" s="111"/>
      <c r="G1921" s="114"/>
      <c r="H1921" s="192"/>
    </row>
    <row r="1922" spans="1:8" s="115" customFormat="1" ht="15">
      <c r="A1922" s="112"/>
      <c r="B1922" s="103"/>
      <c r="C1922" s="111"/>
      <c r="D1922" s="244"/>
      <c r="E1922" s="244"/>
      <c r="F1922" s="111"/>
      <c r="G1922" s="114"/>
      <c r="H1922" s="192"/>
    </row>
    <row r="1923" spans="1:8" s="115" customFormat="1" ht="15">
      <c r="A1923" s="112"/>
      <c r="B1923" s="103"/>
      <c r="C1923" s="111"/>
      <c r="D1923" s="244"/>
      <c r="E1923" s="244"/>
      <c r="F1923" s="111"/>
      <c r="G1923" s="114"/>
      <c r="H1923" s="192"/>
    </row>
    <row r="1924" spans="1:8" s="115" customFormat="1" ht="15">
      <c r="A1924" s="112"/>
      <c r="B1924" s="103"/>
      <c r="C1924" s="111"/>
      <c r="D1924" s="244"/>
      <c r="E1924" s="244"/>
      <c r="F1924" s="111"/>
      <c r="G1924" s="114"/>
      <c r="H1924" s="192"/>
    </row>
    <row r="1925" spans="1:8" s="115" customFormat="1" ht="15">
      <c r="A1925" s="112"/>
      <c r="B1925" s="103"/>
      <c r="C1925" s="111"/>
      <c r="D1925" s="244"/>
      <c r="E1925" s="244"/>
      <c r="F1925" s="111"/>
      <c r="G1925" s="114"/>
      <c r="H1925" s="192"/>
    </row>
    <row r="1926" spans="1:8" s="115" customFormat="1" ht="15">
      <c r="A1926" s="112"/>
      <c r="B1926" s="103"/>
      <c r="C1926" s="111"/>
      <c r="D1926" s="244"/>
      <c r="E1926" s="244"/>
      <c r="F1926" s="111"/>
      <c r="G1926" s="114"/>
      <c r="H1926" s="192"/>
    </row>
    <row r="1927" spans="1:8" s="115" customFormat="1" ht="15">
      <c r="A1927" s="112"/>
      <c r="B1927" s="103"/>
      <c r="C1927" s="111"/>
      <c r="D1927" s="244"/>
      <c r="E1927" s="244"/>
      <c r="F1927" s="111"/>
      <c r="G1927" s="114"/>
      <c r="H1927" s="192"/>
    </row>
    <row r="1928" spans="1:8" s="115" customFormat="1" ht="15">
      <c r="A1928" s="112"/>
      <c r="B1928" s="103"/>
      <c r="C1928" s="111"/>
      <c r="D1928" s="244"/>
      <c r="E1928" s="244"/>
      <c r="F1928" s="111"/>
      <c r="G1928" s="114"/>
      <c r="H1928" s="192"/>
    </row>
    <row r="1929" spans="1:8" s="115" customFormat="1" ht="15">
      <c r="A1929" s="112"/>
      <c r="B1929" s="103"/>
      <c r="C1929" s="111"/>
      <c r="D1929" s="244"/>
      <c r="E1929" s="244"/>
      <c r="F1929" s="111"/>
      <c r="G1929" s="114"/>
      <c r="H1929" s="192"/>
    </row>
    <row r="1930" spans="1:8" s="115" customFormat="1" ht="15">
      <c r="A1930" s="112"/>
      <c r="B1930" s="103"/>
      <c r="C1930" s="111"/>
      <c r="D1930" s="244"/>
      <c r="E1930" s="244"/>
      <c r="F1930" s="111"/>
      <c r="G1930" s="114"/>
      <c r="H1930" s="192"/>
    </row>
    <row r="1931" spans="1:8" s="115" customFormat="1" ht="15">
      <c r="A1931" s="112"/>
      <c r="B1931" s="103"/>
      <c r="C1931" s="111"/>
      <c r="D1931" s="244"/>
      <c r="E1931" s="244"/>
      <c r="F1931" s="111"/>
      <c r="G1931" s="114"/>
      <c r="H1931" s="192"/>
    </row>
    <row r="1932" spans="1:8" s="115" customFormat="1" ht="15">
      <c r="A1932" s="112"/>
      <c r="B1932" s="103"/>
      <c r="C1932" s="111"/>
      <c r="D1932" s="244"/>
      <c r="E1932" s="244"/>
      <c r="F1932" s="111"/>
      <c r="G1932" s="114"/>
      <c r="H1932" s="192"/>
    </row>
    <row r="1933" spans="1:8" s="115" customFormat="1" ht="15">
      <c r="A1933" s="112"/>
      <c r="B1933" s="103"/>
      <c r="C1933" s="111"/>
      <c r="D1933" s="244"/>
      <c r="E1933" s="244"/>
      <c r="F1933" s="111"/>
      <c r="G1933" s="114"/>
      <c r="H1933" s="192"/>
    </row>
    <row r="1934" spans="1:8" s="115" customFormat="1" ht="15">
      <c r="A1934" s="112"/>
      <c r="B1934" s="103"/>
      <c r="C1934" s="111"/>
      <c r="D1934" s="244"/>
      <c r="E1934" s="244"/>
      <c r="F1934" s="111"/>
      <c r="G1934" s="114"/>
      <c r="H1934" s="192"/>
    </row>
    <row r="1935" spans="1:8" s="115" customFormat="1" ht="15">
      <c r="A1935" s="112"/>
      <c r="B1935" s="103"/>
      <c r="C1935" s="111"/>
      <c r="D1935" s="244"/>
      <c r="E1935" s="244"/>
      <c r="F1935" s="111"/>
      <c r="G1935" s="114"/>
      <c r="H1935" s="192"/>
    </row>
    <row r="1936" spans="1:8" s="115" customFormat="1" ht="15">
      <c r="A1936" s="112"/>
      <c r="B1936" s="103"/>
      <c r="C1936" s="111"/>
      <c r="D1936" s="244"/>
      <c r="E1936" s="244"/>
      <c r="F1936" s="111"/>
      <c r="G1936" s="114"/>
      <c r="H1936" s="192"/>
    </row>
    <row r="1937" spans="1:8" s="115" customFormat="1" ht="15">
      <c r="A1937" s="112"/>
      <c r="B1937" s="103"/>
      <c r="C1937" s="111"/>
      <c r="D1937" s="244"/>
      <c r="E1937" s="244"/>
      <c r="F1937" s="111"/>
      <c r="G1937" s="114"/>
      <c r="H1937" s="192"/>
    </row>
    <row r="1938" spans="1:8" s="115" customFormat="1" ht="15">
      <c r="A1938" s="112"/>
      <c r="B1938" s="103"/>
      <c r="C1938" s="111"/>
      <c r="D1938" s="244"/>
      <c r="E1938" s="244"/>
      <c r="F1938" s="111"/>
      <c r="G1938" s="114"/>
      <c r="H1938" s="192"/>
    </row>
    <row r="1939" spans="1:8" s="115" customFormat="1" ht="15">
      <c r="A1939" s="112"/>
      <c r="B1939" s="103"/>
      <c r="C1939" s="111"/>
      <c r="D1939" s="244"/>
      <c r="E1939" s="244"/>
      <c r="F1939" s="111"/>
      <c r="G1939" s="114"/>
      <c r="H1939" s="192"/>
    </row>
    <row r="1940" spans="1:8" s="115" customFormat="1" ht="15">
      <c r="A1940" s="112"/>
      <c r="B1940" s="103"/>
      <c r="C1940" s="111"/>
      <c r="D1940" s="244"/>
      <c r="E1940" s="244"/>
      <c r="F1940" s="111"/>
      <c r="G1940" s="114"/>
      <c r="H1940" s="192"/>
    </row>
    <row r="1941" spans="1:8" s="115" customFormat="1" ht="15">
      <c r="A1941" s="112"/>
      <c r="B1941" s="103"/>
      <c r="C1941" s="111"/>
      <c r="D1941" s="244"/>
      <c r="E1941" s="244"/>
      <c r="F1941" s="111"/>
      <c r="G1941" s="114"/>
      <c r="H1941" s="192"/>
    </row>
    <row r="1942" spans="1:8" s="115" customFormat="1" ht="15">
      <c r="A1942" s="112"/>
      <c r="B1942" s="103"/>
      <c r="C1942" s="111"/>
      <c r="D1942" s="244"/>
      <c r="E1942" s="244"/>
      <c r="F1942" s="111"/>
      <c r="G1942" s="114"/>
      <c r="H1942" s="192"/>
    </row>
    <row r="1943" spans="1:8" s="115" customFormat="1" ht="15">
      <c r="A1943" s="112"/>
      <c r="B1943" s="103"/>
      <c r="C1943" s="111"/>
      <c r="D1943" s="244"/>
      <c r="E1943" s="244"/>
      <c r="F1943" s="111"/>
      <c r="G1943" s="114"/>
      <c r="H1943" s="192"/>
    </row>
    <row r="1944" spans="1:8" s="115" customFormat="1" ht="15">
      <c r="A1944" s="112"/>
      <c r="B1944" s="103"/>
      <c r="C1944" s="111"/>
      <c r="D1944" s="244"/>
      <c r="E1944" s="244"/>
      <c r="F1944" s="111"/>
      <c r="G1944" s="114"/>
      <c r="H1944" s="192"/>
    </row>
    <row r="1945" spans="1:8" s="115" customFormat="1" ht="15">
      <c r="A1945" s="112"/>
      <c r="B1945" s="103"/>
      <c r="C1945" s="111"/>
      <c r="D1945" s="244"/>
      <c r="E1945" s="244"/>
      <c r="F1945" s="111"/>
      <c r="G1945" s="114"/>
      <c r="H1945" s="192"/>
    </row>
    <row r="1946" spans="1:8" s="115" customFormat="1" ht="15">
      <c r="A1946" s="112"/>
      <c r="B1946" s="103"/>
      <c r="C1946" s="111"/>
      <c r="D1946" s="244"/>
      <c r="E1946" s="244"/>
      <c r="F1946" s="111"/>
      <c r="G1946" s="114"/>
      <c r="H1946" s="192"/>
    </row>
    <row r="1947" spans="1:8" s="115" customFormat="1" ht="15">
      <c r="A1947" s="112"/>
      <c r="B1947" s="103"/>
      <c r="C1947" s="111"/>
      <c r="D1947" s="244"/>
      <c r="E1947" s="244"/>
      <c r="F1947" s="111"/>
      <c r="G1947" s="114"/>
      <c r="H1947" s="192"/>
    </row>
    <row r="1948" spans="1:8" s="115" customFormat="1" ht="15">
      <c r="A1948" s="112"/>
      <c r="B1948" s="103"/>
      <c r="C1948" s="111"/>
      <c r="D1948" s="244"/>
      <c r="E1948" s="244"/>
      <c r="F1948" s="111"/>
      <c r="G1948" s="114"/>
      <c r="H1948" s="192"/>
    </row>
    <row r="1949" spans="1:8" s="115" customFormat="1" ht="15">
      <c r="A1949" s="112"/>
      <c r="B1949" s="103"/>
      <c r="C1949" s="111"/>
      <c r="D1949" s="244"/>
      <c r="E1949" s="244"/>
      <c r="F1949" s="111"/>
      <c r="G1949" s="114"/>
      <c r="H1949" s="192"/>
    </row>
    <row r="1950" spans="1:8" s="115" customFormat="1" ht="15">
      <c r="A1950" s="112"/>
      <c r="B1950" s="103"/>
      <c r="C1950" s="111"/>
      <c r="D1950" s="244"/>
      <c r="E1950" s="244"/>
      <c r="F1950" s="111"/>
      <c r="G1950" s="114"/>
      <c r="H1950" s="192"/>
    </row>
    <row r="1951" spans="1:8" s="115" customFormat="1" ht="15">
      <c r="A1951" s="112"/>
      <c r="B1951" s="103"/>
      <c r="C1951" s="111"/>
      <c r="D1951" s="244"/>
      <c r="E1951" s="244"/>
      <c r="F1951" s="111"/>
      <c r="G1951" s="114"/>
      <c r="H1951" s="192"/>
    </row>
    <row r="1952" spans="1:8" s="115" customFormat="1" ht="15">
      <c r="A1952" s="112"/>
      <c r="B1952" s="103"/>
      <c r="C1952" s="111"/>
      <c r="D1952" s="244"/>
      <c r="E1952" s="244"/>
      <c r="F1952" s="111"/>
      <c r="G1952" s="114"/>
      <c r="H1952" s="192"/>
    </row>
    <row r="1953" spans="1:8" s="115" customFormat="1" ht="15">
      <c r="A1953" s="112"/>
      <c r="B1953" s="103"/>
      <c r="C1953" s="111"/>
      <c r="D1953" s="244"/>
      <c r="E1953" s="244"/>
      <c r="F1953" s="111"/>
      <c r="G1953" s="114"/>
      <c r="H1953" s="192"/>
    </row>
    <row r="1954" spans="1:8" s="115" customFormat="1" ht="15">
      <c r="A1954" s="112"/>
      <c r="B1954" s="103"/>
      <c r="C1954" s="111"/>
      <c r="D1954" s="244"/>
      <c r="E1954" s="244"/>
      <c r="F1954" s="111"/>
      <c r="G1954" s="114"/>
      <c r="H1954" s="192"/>
    </row>
    <row r="1955" spans="1:8" s="115" customFormat="1" ht="15">
      <c r="A1955" s="112"/>
      <c r="B1955" s="103"/>
      <c r="C1955" s="111"/>
      <c r="D1955" s="244"/>
      <c r="E1955" s="244"/>
      <c r="F1955" s="111"/>
      <c r="G1955" s="114"/>
      <c r="H1955" s="192"/>
    </row>
    <row r="1956" spans="1:8" s="115" customFormat="1" ht="15">
      <c r="A1956" s="112"/>
      <c r="B1956" s="103"/>
      <c r="C1956" s="111"/>
      <c r="D1956" s="244"/>
      <c r="E1956" s="244"/>
      <c r="F1956" s="111"/>
      <c r="G1956" s="114"/>
      <c r="H1956" s="192"/>
    </row>
    <row r="1957" spans="1:8" s="115" customFormat="1" ht="15">
      <c r="A1957" s="112"/>
      <c r="B1957" s="103"/>
      <c r="C1957" s="111"/>
      <c r="D1957" s="244"/>
      <c r="E1957" s="244"/>
      <c r="F1957" s="111"/>
      <c r="G1957" s="114"/>
      <c r="H1957" s="192"/>
    </row>
    <row r="1958" spans="1:8" s="115" customFormat="1" ht="15">
      <c r="A1958" s="112"/>
      <c r="B1958" s="103"/>
      <c r="C1958" s="111"/>
      <c r="D1958" s="244"/>
      <c r="E1958" s="244"/>
      <c r="F1958" s="111"/>
      <c r="G1958" s="114"/>
      <c r="H1958" s="192"/>
    </row>
    <row r="1959" spans="1:8" s="115" customFormat="1" ht="15">
      <c r="A1959" s="112"/>
      <c r="B1959" s="103"/>
      <c r="C1959" s="111"/>
      <c r="D1959" s="244"/>
      <c r="E1959" s="244"/>
      <c r="F1959" s="111"/>
      <c r="G1959" s="114"/>
      <c r="H1959" s="192"/>
    </row>
    <row r="1960" spans="1:8" s="115" customFormat="1" ht="15">
      <c r="A1960" s="112"/>
      <c r="B1960" s="103"/>
      <c r="C1960" s="111"/>
      <c r="D1960" s="244"/>
      <c r="E1960" s="244"/>
      <c r="F1960" s="111"/>
      <c r="G1960" s="114"/>
      <c r="H1960" s="192"/>
    </row>
    <row r="1961" spans="1:8" s="115" customFormat="1" ht="15">
      <c r="A1961" s="112"/>
      <c r="B1961" s="103"/>
      <c r="C1961" s="111"/>
      <c r="D1961" s="244"/>
      <c r="E1961" s="244"/>
      <c r="F1961" s="111"/>
      <c r="G1961" s="114"/>
      <c r="H1961" s="192"/>
    </row>
    <row r="1962" spans="1:8" s="115" customFormat="1" ht="15">
      <c r="A1962" s="112"/>
      <c r="B1962" s="103"/>
      <c r="C1962" s="111"/>
      <c r="D1962" s="244"/>
      <c r="E1962" s="244"/>
      <c r="F1962" s="111"/>
      <c r="G1962" s="114"/>
      <c r="H1962" s="192"/>
    </row>
    <row r="1963" spans="1:8" s="115" customFormat="1" ht="15">
      <c r="A1963" s="112"/>
      <c r="B1963" s="103"/>
      <c r="C1963" s="111"/>
      <c r="D1963" s="244"/>
      <c r="E1963" s="244"/>
      <c r="F1963" s="111"/>
      <c r="G1963" s="114"/>
      <c r="H1963" s="192"/>
    </row>
    <row r="1964" spans="1:8" s="115" customFormat="1" ht="15">
      <c r="A1964" s="112"/>
      <c r="B1964" s="103"/>
      <c r="C1964" s="111"/>
      <c r="D1964" s="244"/>
      <c r="E1964" s="244"/>
      <c r="F1964" s="111"/>
      <c r="G1964" s="114"/>
      <c r="H1964" s="192"/>
    </row>
    <row r="1965" spans="1:8" s="115" customFormat="1" ht="15">
      <c r="A1965" s="112"/>
      <c r="B1965" s="103"/>
      <c r="C1965" s="111"/>
      <c r="D1965" s="244"/>
      <c r="E1965" s="244"/>
      <c r="F1965" s="111"/>
      <c r="G1965" s="114"/>
      <c r="H1965" s="192"/>
    </row>
    <row r="1966" spans="1:8" s="115" customFormat="1" ht="15">
      <c r="A1966" s="112"/>
      <c r="B1966" s="103"/>
      <c r="C1966" s="111"/>
      <c r="D1966" s="244"/>
      <c r="E1966" s="244"/>
      <c r="F1966" s="111"/>
      <c r="G1966" s="114"/>
      <c r="H1966" s="192"/>
    </row>
    <row r="1967" spans="1:8" s="115" customFormat="1" ht="15">
      <c r="A1967" s="112"/>
      <c r="B1967" s="103"/>
      <c r="C1967" s="111"/>
      <c r="D1967" s="244"/>
      <c r="E1967" s="244"/>
      <c r="F1967" s="111"/>
      <c r="G1967" s="114"/>
      <c r="H1967" s="192"/>
    </row>
    <row r="1968" spans="1:8" s="115" customFormat="1" ht="15">
      <c r="A1968" s="112"/>
      <c r="B1968" s="103"/>
      <c r="C1968" s="111"/>
      <c r="D1968" s="244"/>
      <c r="E1968" s="244"/>
      <c r="F1968" s="111"/>
      <c r="G1968" s="114"/>
      <c r="H1968" s="192"/>
    </row>
    <row r="1969" spans="1:8" s="115" customFormat="1" ht="15">
      <c r="A1969" s="112"/>
      <c r="B1969" s="103"/>
      <c r="C1969" s="111"/>
      <c r="D1969" s="244"/>
      <c r="E1969" s="244"/>
      <c r="F1969" s="111"/>
      <c r="G1969" s="114"/>
      <c r="H1969" s="192"/>
    </row>
    <row r="1970" spans="1:8" s="115" customFormat="1" ht="15">
      <c r="A1970" s="112"/>
      <c r="B1970" s="103"/>
      <c r="C1970" s="111"/>
      <c r="D1970" s="244"/>
      <c r="E1970" s="244"/>
      <c r="F1970" s="111"/>
      <c r="G1970" s="114"/>
      <c r="H1970" s="192"/>
    </row>
    <row r="1971" spans="1:8" s="115" customFormat="1" ht="15">
      <c r="A1971" s="112"/>
      <c r="B1971" s="103"/>
      <c r="C1971" s="111"/>
      <c r="D1971" s="244"/>
      <c r="E1971" s="244"/>
      <c r="F1971" s="111"/>
      <c r="G1971" s="114"/>
      <c r="H1971" s="192"/>
    </row>
    <row r="1972" spans="1:8" s="115" customFormat="1" ht="15">
      <c r="A1972" s="112"/>
      <c r="B1972" s="103"/>
      <c r="C1972" s="111"/>
      <c r="D1972" s="244"/>
      <c r="E1972" s="244"/>
      <c r="F1972" s="111"/>
      <c r="G1972" s="114"/>
      <c r="H1972" s="192"/>
    </row>
    <row r="1973" spans="1:8" s="115" customFormat="1" ht="15">
      <c r="A1973" s="112"/>
      <c r="B1973" s="103"/>
      <c r="C1973" s="111"/>
      <c r="D1973" s="244"/>
      <c r="E1973" s="244"/>
      <c r="F1973" s="111"/>
      <c r="G1973" s="114"/>
      <c r="H1973" s="192"/>
    </row>
    <row r="1974" spans="1:8" s="115" customFormat="1" ht="15">
      <c r="A1974" s="112"/>
      <c r="B1974" s="103"/>
      <c r="C1974" s="111"/>
      <c r="D1974" s="244"/>
      <c r="E1974" s="244"/>
      <c r="F1974" s="111"/>
      <c r="G1974" s="114"/>
      <c r="H1974" s="192"/>
    </row>
    <row r="1975" spans="1:8" s="115" customFormat="1" ht="15">
      <c r="A1975" s="112"/>
      <c r="B1975" s="103"/>
      <c r="C1975" s="111"/>
      <c r="D1975" s="244"/>
      <c r="E1975" s="244"/>
      <c r="F1975" s="111"/>
      <c r="G1975" s="114"/>
      <c r="H1975" s="192"/>
    </row>
    <row r="1976" spans="1:8" s="115" customFormat="1" ht="15">
      <c r="A1976" s="112"/>
      <c r="B1976" s="103"/>
      <c r="C1976" s="111"/>
      <c r="D1976" s="244"/>
      <c r="E1976" s="244"/>
      <c r="F1976" s="111"/>
      <c r="G1976" s="114"/>
      <c r="H1976" s="192"/>
    </row>
    <row r="1977" spans="1:8" s="115" customFormat="1" ht="15">
      <c r="A1977" s="112"/>
      <c r="B1977" s="103"/>
      <c r="C1977" s="111"/>
      <c r="D1977" s="244"/>
      <c r="E1977" s="244"/>
      <c r="F1977" s="111"/>
      <c r="G1977" s="114"/>
      <c r="H1977" s="192"/>
    </row>
    <row r="1978" spans="1:8" s="115" customFormat="1" ht="15">
      <c r="A1978" s="112"/>
      <c r="B1978" s="103"/>
      <c r="C1978" s="111"/>
      <c r="D1978" s="244"/>
      <c r="E1978" s="244"/>
      <c r="F1978" s="111"/>
      <c r="G1978" s="114"/>
      <c r="H1978" s="192"/>
    </row>
    <row r="1979" spans="1:8" s="115" customFormat="1" ht="15">
      <c r="A1979" s="112"/>
      <c r="B1979" s="103"/>
      <c r="C1979" s="111"/>
      <c r="D1979" s="244"/>
      <c r="E1979" s="244"/>
      <c r="F1979" s="111"/>
      <c r="G1979" s="114"/>
      <c r="H1979" s="192"/>
    </row>
    <row r="1980" spans="1:8" s="115" customFormat="1" ht="15">
      <c r="A1980" s="112"/>
      <c r="B1980" s="103"/>
      <c r="C1980" s="111"/>
      <c r="D1980" s="244"/>
      <c r="E1980" s="244"/>
      <c r="F1980" s="111"/>
      <c r="G1980" s="114"/>
      <c r="H1980" s="192"/>
    </row>
    <row r="1981" spans="1:8" s="115" customFormat="1" ht="15">
      <c r="A1981" s="112"/>
      <c r="B1981" s="103"/>
      <c r="C1981" s="111"/>
      <c r="D1981" s="244"/>
      <c r="E1981" s="244"/>
      <c r="F1981" s="111"/>
      <c r="G1981" s="114"/>
      <c r="H1981" s="192"/>
    </row>
    <row r="1982" spans="1:8" s="115" customFormat="1" ht="15">
      <c r="A1982" s="112"/>
      <c r="B1982" s="103"/>
      <c r="C1982" s="111"/>
      <c r="D1982" s="244"/>
      <c r="E1982" s="244"/>
      <c r="F1982" s="111"/>
      <c r="G1982" s="114"/>
      <c r="H1982" s="192"/>
    </row>
    <row r="1983" spans="1:8" s="115" customFormat="1" ht="15">
      <c r="A1983" s="112"/>
      <c r="B1983" s="103"/>
      <c r="C1983" s="111"/>
      <c r="D1983" s="244"/>
      <c r="E1983" s="244"/>
      <c r="F1983" s="111"/>
      <c r="G1983" s="114"/>
      <c r="H1983" s="192"/>
    </row>
    <row r="1984" spans="1:8" s="115" customFormat="1" ht="15">
      <c r="A1984" s="112"/>
      <c r="B1984" s="103"/>
      <c r="C1984" s="111"/>
      <c r="D1984" s="244"/>
      <c r="E1984" s="244"/>
      <c r="F1984" s="111"/>
      <c r="G1984" s="114"/>
      <c r="H1984" s="192"/>
    </row>
    <row r="1985" spans="1:8" s="115" customFormat="1" ht="15">
      <c r="A1985" s="112"/>
      <c r="B1985" s="103"/>
      <c r="C1985" s="111"/>
      <c r="D1985" s="244"/>
      <c r="E1985" s="244"/>
      <c r="F1985" s="111"/>
      <c r="G1985" s="114"/>
      <c r="H1985" s="192"/>
    </row>
    <row r="1986" spans="1:8" s="115" customFormat="1" ht="15">
      <c r="A1986" s="112"/>
      <c r="B1986" s="103"/>
      <c r="C1986" s="111"/>
      <c r="D1986" s="244"/>
      <c r="E1986" s="244"/>
      <c r="F1986" s="111"/>
      <c r="G1986" s="114"/>
      <c r="H1986" s="192"/>
    </row>
    <row r="1987" spans="1:8" s="115" customFormat="1" ht="15">
      <c r="A1987" s="112"/>
      <c r="B1987" s="103"/>
      <c r="C1987" s="111"/>
      <c r="D1987" s="244"/>
      <c r="E1987" s="244"/>
      <c r="F1987" s="111"/>
      <c r="G1987" s="114"/>
      <c r="H1987" s="192"/>
    </row>
    <row r="1988" spans="1:8" s="115" customFormat="1" ht="15">
      <c r="A1988" s="112"/>
      <c r="B1988" s="103"/>
      <c r="C1988" s="111"/>
      <c r="D1988" s="244"/>
      <c r="E1988" s="244"/>
      <c r="F1988" s="111"/>
      <c r="G1988" s="114"/>
      <c r="H1988" s="192"/>
    </row>
    <row r="1989" spans="1:8" s="115" customFormat="1" ht="15">
      <c r="A1989" s="112"/>
      <c r="B1989" s="103"/>
      <c r="C1989" s="111"/>
      <c r="D1989" s="244"/>
      <c r="E1989" s="244"/>
      <c r="F1989" s="111"/>
      <c r="G1989" s="114"/>
      <c r="H1989" s="192"/>
    </row>
    <row r="1990" spans="1:8" s="115" customFormat="1" ht="15">
      <c r="A1990" s="112"/>
      <c r="B1990" s="103"/>
      <c r="C1990" s="111"/>
      <c r="D1990" s="244"/>
      <c r="E1990" s="244"/>
      <c r="F1990" s="111"/>
      <c r="G1990" s="114"/>
      <c r="H1990" s="192"/>
    </row>
    <row r="1991" spans="1:8" s="115" customFormat="1" ht="15">
      <c r="A1991" s="112"/>
      <c r="B1991" s="103"/>
      <c r="C1991" s="111"/>
      <c r="D1991" s="244"/>
      <c r="E1991" s="244"/>
      <c r="F1991" s="111"/>
      <c r="G1991" s="114"/>
      <c r="H1991" s="192"/>
    </row>
    <row r="1992" spans="1:8" s="115" customFormat="1" ht="15">
      <c r="A1992" s="112"/>
      <c r="B1992" s="103"/>
      <c r="C1992" s="111"/>
      <c r="D1992" s="244"/>
      <c r="E1992" s="244"/>
      <c r="F1992" s="111"/>
      <c r="G1992" s="114"/>
      <c r="H1992" s="192"/>
    </row>
    <row r="1993" spans="1:8" s="115" customFormat="1" ht="15">
      <c r="A1993" s="112"/>
      <c r="B1993" s="103"/>
      <c r="C1993" s="111"/>
      <c r="D1993" s="244"/>
      <c r="E1993" s="244"/>
      <c r="F1993" s="111"/>
      <c r="G1993" s="114"/>
      <c r="H1993" s="192"/>
    </row>
    <row r="1994" spans="1:8" s="115" customFormat="1" ht="15">
      <c r="A1994" s="112"/>
      <c r="B1994" s="103"/>
      <c r="C1994" s="111"/>
      <c r="D1994" s="244"/>
      <c r="E1994" s="244"/>
      <c r="F1994" s="111"/>
      <c r="G1994" s="114"/>
      <c r="H1994" s="192"/>
    </row>
    <row r="1995" spans="1:8" s="115" customFormat="1" ht="15">
      <c r="A1995" s="112"/>
      <c r="B1995" s="103"/>
      <c r="C1995" s="111"/>
      <c r="D1995" s="244"/>
      <c r="E1995" s="244"/>
      <c r="F1995" s="111"/>
      <c r="G1995" s="114"/>
      <c r="H1995" s="192"/>
    </row>
    <row r="1996" spans="1:8" s="115" customFormat="1" ht="15">
      <c r="A1996" s="112"/>
      <c r="B1996" s="103"/>
      <c r="C1996" s="111"/>
      <c r="D1996" s="244"/>
      <c r="E1996" s="244"/>
      <c r="F1996" s="111"/>
      <c r="G1996" s="114"/>
      <c r="H1996" s="192"/>
    </row>
    <row r="1997" spans="1:8" s="115" customFormat="1" ht="15">
      <c r="A1997" s="112"/>
      <c r="B1997" s="103"/>
      <c r="C1997" s="111"/>
      <c r="D1997" s="244"/>
      <c r="E1997" s="244"/>
      <c r="F1997" s="111"/>
      <c r="G1997" s="114"/>
      <c r="H1997" s="192"/>
    </row>
    <row r="1998" spans="1:8" s="115" customFormat="1" ht="15">
      <c r="A1998" s="112"/>
      <c r="B1998" s="103"/>
      <c r="C1998" s="111"/>
      <c r="D1998" s="244"/>
      <c r="E1998" s="244"/>
      <c r="F1998" s="111"/>
      <c r="G1998" s="114"/>
      <c r="H1998" s="192"/>
    </row>
    <row r="1999" spans="1:8" s="115" customFormat="1" ht="15">
      <c r="A1999" s="112"/>
      <c r="B1999" s="103"/>
      <c r="C1999" s="111"/>
      <c r="D1999" s="244"/>
      <c r="E1999" s="244"/>
      <c r="F1999" s="111"/>
      <c r="G1999" s="114"/>
      <c r="H1999" s="192"/>
    </row>
    <row r="2000" spans="1:8" s="115" customFormat="1" ht="15">
      <c r="A2000" s="112"/>
      <c r="B2000" s="103"/>
      <c r="C2000" s="111"/>
      <c r="D2000" s="244"/>
      <c r="E2000" s="244"/>
      <c r="F2000" s="111"/>
      <c r="G2000" s="114"/>
      <c r="H2000" s="192"/>
    </row>
    <row r="2001" spans="1:8" s="115" customFormat="1" ht="15">
      <c r="A2001" s="112"/>
      <c r="B2001" s="103"/>
      <c r="C2001" s="111"/>
      <c r="D2001" s="244"/>
      <c r="E2001" s="244"/>
      <c r="F2001" s="111"/>
      <c r="G2001" s="114"/>
      <c r="H2001" s="192"/>
    </row>
    <row r="2002" spans="1:8" s="115" customFormat="1" ht="15">
      <c r="A2002" s="112"/>
      <c r="B2002" s="103"/>
      <c r="C2002" s="111"/>
      <c r="D2002" s="244"/>
      <c r="E2002" s="244"/>
      <c r="F2002" s="111"/>
      <c r="G2002" s="114"/>
      <c r="H2002" s="192"/>
    </row>
    <row r="2003" spans="1:8" s="115" customFormat="1" ht="15">
      <c r="A2003" s="112"/>
      <c r="B2003" s="103"/>
      <c r="C2003" s="111"/>
      <c r="D2003" s="244"/>
      <c r="E2003" s="244"/>
      <c r="F2003" s="111"/>
      <c r="G2003" s="114"/>
      <c r="H2003" s="192"/>
    </row>
    <row r="2004" spans="1:8" s="115" customFormat="1" ht="15">
      <c r="A2004" s="112"/>
      <c r="B2004" s="103"/>
      <c r="C2004" s="111"/>
      <c r="D2004" s="244"/>
      <c r="E2004" s="244"/>
      <c r="F2004" s="111"/>
      <c r="G2004" s="114"/>
      <c r="H2004" s="192"/>
    </row>
    <row r="2005" spans="1:8" s="115" customFormat="1" ht="15">
      <c r="A2005" s="112"/>
      <c r="B2005" s="103"/>
      <c r="C2005" s="111"/>
      <c r="D2005" s="244"/>
      <c r="E2005" s="244"/>
      <c r="F2005" s="111"/>
      <c r="G2005" s="114"/>
      <c r="H2005" s="192"/>
    </row>
    <row r="2006" spans="1:8" ht="13.4" customHeight="1" thickBot="1">
      <c r="A2006" s="116"/>
      <c r="B2006" s="369" t="str">
        <f ca="1">OFFSET(L!$C$1,MATCH("General"&amp;"Cpy",L!$A:$A,0)-1,SL,,)</f>
        <v>© 2026 Responsible Minerals Initiative. All rights reserved.</v>
      </c>
      <c r="C2006" s="369"/>
      <c r="D2006" s="358"/>
      <c r="E2006" s="358"/>
      <c r="F2006" s="369"/>
      <c r="G2006" s="117"/>
    </row>
    <row r="2007" spans="1:8" ht="14" thickTop="1">
      <c r="F2007" s="120"/>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Fabian Girolstein</cp:lastModifiedBy>
  <dcterms:created xsi:type="dcterms:W3CDTF">2022-03-23T02:15:57Z</dcterms:created>
  <dcterms:modified xsi:type="dcterms:W3CDTF">2026-04-20T05:40:28Z</dcterms:modified>
</cp:coreProperties>
</file>