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T:\Verordnungen und Stoffbeschränkungen\EMRT Kobalt und Mica\"/>
    </mc:Choice>
  </mc:AlternateContent>
  <xr:revisionPtr revIDLastSave="0" documentId="13_ncr:1_{D1390E46-3DF8-484A-AD10-939343E0A4B7}"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90" yWindow="0" windowWidth="19380" windowHeight="2097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c r="V2503" i="5"/>
  <c r="E2503" i="5"/>
  <c r="X2503" i="5"/>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c r="B12" i="5"/>
  <c r="T12" i="5"/>
  <c r="S12" i="5"/>
  <c r="R12" i="5"/>
  <c r="J12" i="5"/>
  <c r="I12" i="5"/>
  <c r="H12" i="5"/>
  <c r="G12" i="5"/>
  <c r="F12" i="5"/>
  <c r="C11" i="5"/>
  <c r="AB11" i="5"/>
  <c r="V11" i="5"/>
  <c r="E11" i="5"/>
  <c r="X11" i="5"/>
  <c r="B11" i="5"/>
  <c r="T11" i="5"/>
  <c r="S11" i="5"/>
  <c r="R11" i="5"/>
  <c r="J11" i="5"/>
  <c r="I11" i="5"/>
  <c r="H11" i="5"/>
  <c r="G11" i="5"/>
  <c r="F11" i="5"/>
  <c r="C10" i="5"/>
  <c r="AB10" i="5"/>
  <c r="V10" i="5"/>
  <c r="E10" i="5"/>
  <c r="X10" i="5"/>
  <c r="B10" i="5"/>
  <c r="T10" i="5"/>
  <c r="S10" i="5"/>
  <c r="R10" i="5"/>
  <c r="J10" i="5"/>
  <c r="I10" i="5"/>
  <c r="H10" i="5"/>
  <c r="G10" i="5"/>
  <c r="F10" i="5"/>
  <c r="E4" i="8"/>
  <c r="C9" i="5"/>
  <c r="B9" i="5"/>
  <c r="AB9" i="5"/>
  <c r="V9" i="5"/>
  <c r="E9" i="5"/>
  <c r="X9" i="5"/>
  <c r="J9" i="5"/>
  <c r="S9" i="5"/>
  <c r="T9" i="5"/>
  <c r="R9" i="5"/>
  <c r="I9" i="5"/>
  <c r="H9" i="5"/>
  <c r="G9" i="5"/>
  <c r="F9" i="5"/>
  <c r="C8" i="5"/>
  <c r="B8" i="5"/>
  <c r="AB8" i="5"/>
  <c r="V8" i="5"/>
  <c r="E8" i="5"/>
  <c r="X8" i="5"/>
  <c r="J8" i="5"/>
  <c r="S8" i="5"/>
  <c r="T8" i="5"/>
  <c r="R8" i="5"/>
  <c r="I8" i="5"/>
  <c r="H8" i="5"/>
  <c r="G8" i="5"/>
  <c r="F8" i="5"/>
  <c r="C7" i="5"/>
  <c r="B7" i="5"/>
  <c r="AB7" i="5"/>
  <c r="V7" i="5"/>
  <c r="E7" i="5"/>
  <c r="X7" i="5"/>
  <c r="J7" i="5"/>
  <c r="S7" i="5"/>
  <c r="T7" i="5"/>
  <c r="R7" i="5"/>
  <c r="I7" i="5"/>
  <c r="H7" i="5"/>
  <c r="G7" i="5"/>
  <c r="F7" i="5"/>
  <c r="C6" i="5"/>
  <c r="B6" i="5"/>
  <c r="AB6" i="5"/>
  <c r="V6" i="5"/>
  <c r="E6" i="5"/>
  <c r="X6" i="5"/>
  <c r="J6" i="5"/>
  <c r="S6" i="5"/>
  <c r="T6" i="5"/>
  <c r="R6" i="5"/>
  <c r="I6" i="5"/>
  <c r="H6" i="5"/>
  <c r="G6" i="5"/>
  <c r="F6" i="5"/>
  <c r="C5" i="5"/>
  <c r="B5" i="5"/>
  <c r="AB5" i="5"/>
  <c r="V5" i="5"/>
  <c r="E5" i="5"/>
  <c r="X5" i="5"/>
  <c r="J5" i="5"/>
  <c r="S5" i="5"/>
  <c r="T5" i="5"/>
  <c r="R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F124" i="6"/>
  <c r="D4" i="5"/>
  <c r="E4" i="5"/>
  <c r="B13" i="5"/>
  <c r="V13" i="5"/>
  <c r="E13" i="5"/>
  <c r="B14" i="5"/>
  <c r="V14" i="5"/>
  <c r="E14" i="5"/>
  <c r="B15" i="5"/>
  <c r="V15" i="5"/>
  <c r="E15" i="5"/>
  <c r="B16" i="5"/>
  <c r="V16" i="5"/>
  <c r="E16" i="5"/>
  <c r="B17" i="5"/>
  <c r="V17" i="5"/>
  <c r="E17"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V155" i="5"/>
  <c r="E155"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V190" i="5"/>
  <c r="E190"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V289" i="5"/>
  <c r="E289"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V347" i="5"/>
  <c r="E347"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V394" i="5"/>
  <c r="E394" i="5"/>
  <c r="V395" i="5"/>
  <c r="E395" i="5"/>
  <c r="B396" i="5"/>
  <c r="V396" i="5"/>
  <c r="E396" i="5"/>
  <c r="B397" i="5"/>
  <c r="V397" i="5"/>
  <c r="E397" i="5"/>
  <c r="B398"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<sst xmlns="http://schemas.openxmlformats.org/spreadsheetml/2006/main" count="27990" uniqueCount="20059">
  <si>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</si>
  <si>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</si>
  <si>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</si>
  <si>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</si>
  <si>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</si>
  <si>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</si>
  <si>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</si>
  <si>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</si>
  <si>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</si>
  <si>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</si>
  <si>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</si>
  <si>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</si>
  <si>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</si>
  <si>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</si>
  <si>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</si>
  <si>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</si>
  <si>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</si>
  <si>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</si>
  <si>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</si>
  <si>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</si>
  <si>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</si>
  <si>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</si>
  <si>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</si>
  <si>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</si>
  <si>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</si>
  <si>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</si>
  <si>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</si>
  <si>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</si>
  <si>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</si>
  <si>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</si>
  <si>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</si>
  <si>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</si>
  <si>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</si>
  <si>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</si>
  <si>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</si>
  <si>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</si>
  <si>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</si>
  <si>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</si>
  <si>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</si>
  <si>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</si>
  <si>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</si>
  <si>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</si>
  <si>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</si>
  <si>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</si>
  <si>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</si>
  <si>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</si>
  <si>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</si>
  <si>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</si>
  <si>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</si>
  <si>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</si>
  <si>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</si>
  <si>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</si>
  <si>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</si>
  <si>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</si>
  <si>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</si>
  <si>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</si>
  <si>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</si>
  <si>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</si>
  <si>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</si>
  <si>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</si>
  <si>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</si>
  <si>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</si>
  <si>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</si>
  <si>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</si>
  <si>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</si>
  <si>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</si>
  <si>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</si>
  <si>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</si>
  <si>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</si>
  <si>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</si>
  <si>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</si>
  <si>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</si>
  <si>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</si>
  <si>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</si>
  <si>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</si>
  <si>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</si>
  <si>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</si>
  <si>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</si>
  <si>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</si>
  <si>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</si>
  <si>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</si>
  <si>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</si>
  <si>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</si>
  <si>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</si>
  <si>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</si>
  <si>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</si>
  <si>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</si>
  <si>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</si>
  <si>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</si>
  <si>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</si>
  <si>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</si>
  <si>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</si>
  <si>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</si>
  <si>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</si>
  <si>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</si>
  <si>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</si>
  <si>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</si>
  <si>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</si>
  <si>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</si>
  <si>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</si>
  <si>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</si>
  <si>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</si>
  <si>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</si>
  <si>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</si>
  <si>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</si>
  <si>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</si>
  <si>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</si>
  <si>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</si>
  <si>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</si>
  <si>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</si>
  <si>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</si>
  <si>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</si>
  <si>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</si>
  <si>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</si>
  <si>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</si>
  <si>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</si>
  <si>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</si>
  <si>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</si>
  <si>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</si>
  <si>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</si>
  <si>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</si>
  <si>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</si>
  <si>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</si>
  <si>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</si>
  <si>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</si>
  <si>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</si>
  <si>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</si>
  <si>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</si>
  <si>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</si>
  <si>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</si>
  <si>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</si>
  <si>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</si>
  <si>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</si>
  <si>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</si>
  <si>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</si>
  <si>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</si>
  <si>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</si>
  <si>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</si>
  <si>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</si>
  <si>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</si>
  <si>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</si>
  <si>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</si>
  <si>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</si>
  <si>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</si>
  <si>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</si>
  <si>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</si>
  <si>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</si>
  <si>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</si>
  <si>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</si>
  <si>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</si>
  <si>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</si>
  <si>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</si>
  <si>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</si>
  <si>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</si>
  <si>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</si>
  <si>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</si>
  <si>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</si>
  <si>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</si>
  <si>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</si>
  <si>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</si>
  <si>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</si>
  <si>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</si>
  <si>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</si>
  <si>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</si>
  <si>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</si>
  <si>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</si>
  <si>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</si>
  <si>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</si>
  <si>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</si>
  <si>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</si>
  <si>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</si>
  <si>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</si>
  <si>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</si>
  <si>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</si>
  <si>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</si>
  <si>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</si>
  <si>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</si>
  <si>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</si>
  <si>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</si>
  <si>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</si>
  <si>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</si>
  <si>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</si>
  <si>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</si>
  <si>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</si>
  <si>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</si>
  <si>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</si>
  <si>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</si>
  <si>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</si>
  <si>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</si>
  <si>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</si>
  <si>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</si>
  <si>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</si>
  <si>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</si>
  <si>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</si>
  <si>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</si>
  <si>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</si>
  <si>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</si>
  <si>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</si>
  <si>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</si>
  <si>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</si>
  <si>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</si>
  <si>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</si>
  <si>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</si>
  <si>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</si>
  <si>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</si>
  <si>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</si>
  <si>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</si>
  <si>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</si>
  <si>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</si>
  <si>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</si>
  <si>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</si>
  <si>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</si>
  <si>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</si>
  <si>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</si>
  <si>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</si>
  <si>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</si>
  <si>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</si>
  <si>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</si>
  <si>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</si>
  <si>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</si>
  <si>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</si>
  <si>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</si>
  <si>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</si>
  <si>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</si>
  <si>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</si>
  <si>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</si>
  <si>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</si>
  <si>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</si>
  <si>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</si>
  <si>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</si>
  <si>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</si>
  <si>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</si>
  <si>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</si>
  <si>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</si>
  <si>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</si>
  <si>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</si>
  <si>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</si>
  <si>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</si>
  <si>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</si>
  <si>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</si>
  <si>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</si>
  <si>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</si>
  <si>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</si>
  <si>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</si>
  <si>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</si>
  <si>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</si>
  <si>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</si>
  <si>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</si>
  <si>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</si>
  <si>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</si>
  <si>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</si>
  <si>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</si>
  <si>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</si>
  <si>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</si>
  <si>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</si>
  <si>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</si>
  <si>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</si>
  <si>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</si>
  <si>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</si>
  <si>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</si>
  <si>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</si>
  <si>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</si>
  <si>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</si>
  <si>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</si>
  <si>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</si>
  <si>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</si>
  <si>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</si>
  <si>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</si>
  <si>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</si>
  <si>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</si>
  <si>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</si>
  <si>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</si>
  <si>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</si>
  <si>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</si>
  <si>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</si>
  <si>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</si>
  <si>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</si>
  <si>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</si>
  <si>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</si>
  <si>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</si>
  <si>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</si>
  <si>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</si>
  <si>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</si>
  <si>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</si>
  <si>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</si>
  <si>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</si>
  <si>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</si>
  <si>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</si>
  <si>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</si>
  <si>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</si>
  <si>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</si>
  <si>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</si>
  <si>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</si>
  <si>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</si>
  <si>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</si>
  <si>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</si>
  <si>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</si>
  <si>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</si>
  <si>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</si>
  <si>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</si>
  <si>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</si>
  <si>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</si>
  <si>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</si>
  <si>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</si>
  <si>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</si>
  <si>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</si>
  <si>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</si>
  <si>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</si>
  <si>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</si>
  <si>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</si>
  <si>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</si>
  <si>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</si>
  <si>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</si>
  <si>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</si>
  <si>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</si>
  <si>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</si>
  <si>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</si>
  <si>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</si>
  <si>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</si>
  <si>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</si>
  <si>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</si>
  <si>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</si>
  <si>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</si>
  <si>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</si>
  <si>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</si>
  <si>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</si>
  <si>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</si>
  <si>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</si>
  <si>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</si>
  <si>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</si>
  <si>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</si>
  <si>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</si>
  <si>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</si>
  <si>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</si>
  <si>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</si>
  <si>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</si>
  <si>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</si>
  <si>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</si>
  <si>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</si>
  <si>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</si>
  <si>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</si>
  <si>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</si>
  <si>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</si>
  <si>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</si>
  <si>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</si>
  <si>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</si>
  <si>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</si>
  <si>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</si>
  <si>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</si>
  <si>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</si>
  <si>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</si>
  <si>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</si>
  <si>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</si>
  <si>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</si>
  <si>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</si>
  <si>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</si>
  <si>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</si>
  <si>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</si>
  <si>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</si>
  <si>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</si>
  <si>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</si>
  <si>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</si>
  <si>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</si>
  <si>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</si>
  <si>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</si>
  <si>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</si>
  <si>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</si>
  <si>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</si>
  <si>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</si>
  <si>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</si>
  <si>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</si>
  <si>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</si>
  <si>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</si>
  <si>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</si>
  <si>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</si>
  <si>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</si>
  <si>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</si>
  <si>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</si>
  <si>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</si>
  <si>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</si>
  <si>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</si>
  <si>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</si>
  <si>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</si>
  <si>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</si>
  <si>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</si>
  <si>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</si>
  <si>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</si>
  <si>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</si>
  <si>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</si>
  <si>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</si>
  <si>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</si>
  <si>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</si>
  <si>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</si>
  <si>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</si>
  <si>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</si>
  <si>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</si>
  <si>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</si>
  <si>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</si>
  <si>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</si>
  <si>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</si>
  <si>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</si>
  <si>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</si>
  <si>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</si>
  <si>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</si>
  <si>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</si>
  <si>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</si>
  <si>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</si>
  <si>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</si>
  <si>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</si>
  <si>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</si>
  <si>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</si>
  <si>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</si>
  <si>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</si>
  <si>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</si>
  <si>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</si>
  <si>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</si>
  <si>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</si>
  <si>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</si>
  <si>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</si>
  <si>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</si>
  <si>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</si>
  <si>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</si>
  <si>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</si>
  <si>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</si>
  <si>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</si>
  <si>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</si>
  <si>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</si>
  <si>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</si>
  <si>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</si>
  <si>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</si>
  <si>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</si>
  <si>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</si>
  <si>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</si>
  <si>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</si>
  <si>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</si>
  <si>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</si>
  <si>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</si>
  <si>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</si>
  <si>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</si>
  <si>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</si>
  <si>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</si>
  <si>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</si>
  <si>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</si>
  <si>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</si>
  <si>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</si>
  <si>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</si>
  <si>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</si>
  <si>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</si>
  <si>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</si>
  <si>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</si>
  <si>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</si>
  <si>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</si>
  <si>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</si>
  <si>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</si>
  <si>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</si>
  <si>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</si>
  <si>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</si>
  <si>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</si>
  <si>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</si>
  <si>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</si>
  <si>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</si>
  <si>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</si>
  <si>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</si>
  <si>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</si>
  <si>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</si>
  <si>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</si>
  <si>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</si>
  <si>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</si>
  <si>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</si>
  <si>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</si>
  <si>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</si>
  <si>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</si>
  <si>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</si>
  <si>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</si>
  <si>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</si>
  <si>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</si>
  <si>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</si>
  <si>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</si>
  <si>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</si>
  <si>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</si>
  <si>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</si>
  <si>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</si>
  <si>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</si>
  <si>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</si>
  <si>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</si>
  <si>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</si>
  <si>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</si>
  <si>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</si>
  <si>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</si>
  <si>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</si>
  <si>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</si>
  <si>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</si>
  <si>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</si>
  <si>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</si>
  <si>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</si>
  <si>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</si>
  <si>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</si>
  <si>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</si>
  <si>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</si>
  <si>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</si>
  <si>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</si>
  <si>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</si>
  <si>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</si>
  <si>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</si>
  <si>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</si>
  <si>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</si>
  <si>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</si>
  <si>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</si>
  <si>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</si>
  <si>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</si>
  <si>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</si>
  <si>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</si>
  <si>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</si>
  <si>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</si>
  <si>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</si>
  <si>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</si>
  <si>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</si>
  <si>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</si>
  <si>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</si>
  <si>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</si>
  <si>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</si>
  <si>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</si>
  <si>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</si>
  <si>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</si>
  <si>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</si>
  <si>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</si>
  <si>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</si>
  <si>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</si>
  <si>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</si>
  <si>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</si>
  <si>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</si>
  <si>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</si>
  <si>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</si>
  <si>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</si>
  <si>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</si>
  <si>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</si>
  <si>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</si>
  <si>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</si>
  <si>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</si>
  <si>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</si>
  <si>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</si>
  <si>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</si>
  <si>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</si>
  <si>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</si>
  <si>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</si>
  <si>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</si>
  <si>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</si>
  <si>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</si>
  <si>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</si>
  <si>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</si>
  <si>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</si>
  <si>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</si>
  <si>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</si>
  <si>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</si>
  <si>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</si>
  <si>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</si>
  <si>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</si>
  <si>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</si>
  <si>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</si>
  <si>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</si>
  <si>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</si>
  <si>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</si>
  <si>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</si>
  <si>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</si>
  <si>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</si>
  <si>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</si>
  <si>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</si>
  <si>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</si>
  <si>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</si>
  <si>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</si>
  <si>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</si>
  <si>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</si>
  <si>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</si>
  <si>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</si>
  <si>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</si>
  <si>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</si>
  <si>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</si>
  <si>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</si>
  <si>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</si>
  <si>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</si>
  <si>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</si>
  <si>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</si>
  <si>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</si>
  <si>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</si>
  <si>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</si>
  <si>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</si>
  <si>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</si>
  <si>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</si>
  <si>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</si>
  <si>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</si>
  <si>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</si>
  <si>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</si>
  <si>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</si>
  <si>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</si>
  <si>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</si>
  <si>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</si>
  <si>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</si>
  <si>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</si>
  <si>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</si>
  <si>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</si>
  <si>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</si>
  <si>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</si>
  <si>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</si>
  <si>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</si>
  <si>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</si>
  <si>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</si>
  <si>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</si>
  <si>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</si>
  <si>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</si>
  <si>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</si>
  <si>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</si>
  <si>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</si>
  <si>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</si>
  <si>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</si>
  <si>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</si>
  <si>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</si>
  <si>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</si>
  <si>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</si>
  <si>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</si>
  <si>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</si>
  <si>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</si>
  <si>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</si>
  <si>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</si>
  <si>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</si>
  <si>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</si>
  <si>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</si>
  <si>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</si>
  <si>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</si>
  <si>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</si>
  <si>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</si>
  <si>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</si>
  <si>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</si>
  <si>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</si>
  <si>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</si>
  <si>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</si>
  <si>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</si>
  <si>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</si>
  <si>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</si>
  <si>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</si>
  <si>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</si>
  <si>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</si>
  <si>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</si>
  <si>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</si>
  <si>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</si>
  <si>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</si>
  <si>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</si>
  <si>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</si>
  <si>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</si>
  <si>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</si>
  <si>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</si>
  <si>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</si>
  <si>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</si>
  <si>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</si>
  <si>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</si>
  <si>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</si>
  <si>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</si>
  <si>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</si>
  <si>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</si>
  <si>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</si>
  <si>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</si>
  <si>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</si>
  <si>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</si>
  <si>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</si>
  <si>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</si>
  <si>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</si>
  <si>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</si>
  <si>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</si>
  <si>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</si>
  <si>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</si>
  <si>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</si>
  <si>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</si>
  <si>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</si>
  <si>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</si>
  <si>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</si>
  <si>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</si>
  <si>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</si>
  <si>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</si>
  <si>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</si>
  <si>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</si>
  <si>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</si>
  <si>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</si>
  <si>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</si>
  <si>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</si>
  <si>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</si>
  <si>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</si>
  <si>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</si>
  <si>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</si>
  <si>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</si>
  <si>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</si>
  <si>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</si>
  <si>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</si>
  <si>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</si>
  <si>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</si>
  <si>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</si>
  <si>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</si>
  <si>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</si>
  <si>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</si>
  <si>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</si>
  <si>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</si>
  <si>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</si>
  <si>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</si>
  <si>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</si>
  <si>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</si>
  <si>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</si>
  <si>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</si>
  <si>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</si>
  <si>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</si>
  <si>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</si>
  <si>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</si>
  <si>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</si>
  <si>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</si>
  <si>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</si>
  <si>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</si>
  <si>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</si>
  <si>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</si>
  <si>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</si>
  <si>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</si>
  <si>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</si>
  <si>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</si>
  <si>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</si>
  <si>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</si>
  <si>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</si>
  <si>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</si>
  <si>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</si>
  <si>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</si>
  <si>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</si>
  <si>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</si>
  <si>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</si>
  <si>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</si>
  <si>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</si>
  <si>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</si>
  <si>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</si>
  <si>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</si>
  <si>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</si>
  <si>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</si>
  <si>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</si>
  <si>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</si>
  <si>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</si>
  <si>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</si>
  <si>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</si>
  <si>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</si>
  <si>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</si>
  <si>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</si>
  <si>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</si>
  <si>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</si>
  <si>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</si>
  <si>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</si>
  <si>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</si>
  <si>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</si>
  <si>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</si>
  <si>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</si>
  <si>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</si>
  <si>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</si>
  <si>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</si>
  <si>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</si>
  <si>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</si>
  <si>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</si>
  <si>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</si>
  <si>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</si>
  <si>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</si>
  <si>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</si>
  <si>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</si>
  <si>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</si>
  <si>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</si>
  <si>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</si>
  <si>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</si>
  <si>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</si>
  <si>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</si>
  <si>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</si>
  <si>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</si>
  <si>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</si>
  <si>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</si>
  <si>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</si>
  <si>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</si>
  <si>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</si>
  <si>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</si>
  <si>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</si>
  <si>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</si>
  <si>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</si>
  <si>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</si>
  <si>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</si>
  <si>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</si>
  <si>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</si>
  <si>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</si>
  <si>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</si>
  <si>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</si>
  <si>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</si>
  <si>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</si>
  <si>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</si>
  <si>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</si>
  <si>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</si>
  <si>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</si>
  <si>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</si>
  <si>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</si>
  <si>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</si>
  <si>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</si>
  <si>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</si>
  <si>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</si>
  <si>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</si>
  <si>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</si>
  <si>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</si>
  <si>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</si>
  <si>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</si>
  <si>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</si>
  <si>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</si>
  <si>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</si>
  <si>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</si>
  <si>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</si>
  <si>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</si>
  <si>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</si>
  <si>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</si>
  <si>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</si>
  <si>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</si>
  <si>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</si>
  <si>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</si>
  <si>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</si>
  <si>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</si>
  <si>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</si>
  <si>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</si>
  <si>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</si>
  <si>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</si>
  <si>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</si>
  <si>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</si>
  <si>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</si>
  <si>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</si>
  <si>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</si>
  <si>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</si>
  <si>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</si>
  <si>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</si>
  <si>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</si>
  <si>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</si>
  <si>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</si>
  <si>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</si>
  <si>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</si>
  <si>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</si>
  <si>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</si>
  <si>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</si>
  <si>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</si>
  <si>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</si>
  <si>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</si>
  <si>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</si>
  <si>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</si>
  <si>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</si>
  <si>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</si>
  <si>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</si>
  <si>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</si>
  <si>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</si>
  <si>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</si>
  <si>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</si>
  <si>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</si>
  <si>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</si>
  <si>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</si>
  <si>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</si>
  <si>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</si>
  <si>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</si>
  <si>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</si>
  <si>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</si>
  <si>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</si>
  <si>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</si>
  <si>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</si>
  <si>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</si>
  <si>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</si>
  <si>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</si>
  <si>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</si>
  <si>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</si>
  <si>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</si>
  <si>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</si>
  <si>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</si>
  <si>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</si>
  <si>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</si>
  <si>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</si>
  <si>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</si>
  <si>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</si>
  <si>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</si>
  <si>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</si>
  <si>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</si>
  <si>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</si>
  <si>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</si>
  <si>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</si>
  <si>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</si>
  <si>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</si>
  <si>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</si>
  <si>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</si>
  <si>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</si>
  <si>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</si>
  <si>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</si>
  <si>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</si>
  <si>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</si>
  <si>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</si>
  <si>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</si>
  <si>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</si>
  <si>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</si>
  <si>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</si>
  <si>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</si>
  <si>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</si>
  <si>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</si>
  <si>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</si>
  <si>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</si>
  <si>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</si>
  <si>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</si>
  <si>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</si>
  <si>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</si>
  <si>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</si>
  <si>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</si>
  <si>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</si>
  <si>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</si>
  <si>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</si>
  <si>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</si>
  <si>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</si>
  <si>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</si>
  <si>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</si>
  <si>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</si>
  <si>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</si>
  <si>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</si>
  <si>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</si>
  <si>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</si>
  <si>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</si>
  <si>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</si>
  <si>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</si>
  <si>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</si>
  <si>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</si>
  <si>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</si>
  <si>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</si>
  <si>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</si>
  <si>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</si>
  <si>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</si>
  <si>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</si>
  <si>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</si>
  <si>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</si>
  <si>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</si>
  <si>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</si>
  <si>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</si>
  <si>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</si>
  <si>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</si>
  <si>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</si>
  <si>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</si>
  <si>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</si>
  <si>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</si>
  <si>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</si>
  <si>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</si>
  <si>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</si>
  <si>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</si>
  <si>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</si>
  <si>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</si>
  <si>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</si>
  <si>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</si>
  <si>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</si>
  <si>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</si>
  <si>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</si>
  <si>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</si>
  <si>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</si>
  <si>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</si>
  <si>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</si>
  <si>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</si>
  <si>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</si>
  <si>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</si>
  <si>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</si>
  <si>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</si>
  <si>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</si>
  <si>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</si>
  <si>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</si>
  <si>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</si>
  <si>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</si>
  <si>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</si>
  <si>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</si>
  <si>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</si>
  <si>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</si>
  <si>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</si>
  <si>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</si>
  <si>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</si>
  <si>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</si>
  <si>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</si>
  <si>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</si>
  <si>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</si>
  <si>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</si>
  <si>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</si>
  <si>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</si>
  <si>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</si>
  <si>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</si>
  <si>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</si>
  <si>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</si>
  <si>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</si>
  <si>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</si>
  <si>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</si>
  <si>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</si>
  <si>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</si>
  <si>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</si>
  <si>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</si>
  <si>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</si>
  <si>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</si>
  <si>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</si>
  <si>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</si>
  <si>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</si>
  <si>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</si>
  <si>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</si>
  <si>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</si>
  <si>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</si>
  <si>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</si>
  <si>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</si>
  <si>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</si>
  <si>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</si>
  <si>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</si>
  <si>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</si>
  <si>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</si>
  <si>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</si>
  <si>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</si>
  <si>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</si>
  <si>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</si>
  <si>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</si>
  <si>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</si>
  <si>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</si>
  <si>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</si>
  <si>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</si>
  <si>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</si>
  <si>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</si>
  <si>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</si>
  <si>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</si>
  <si>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</si>
  <si>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</si>
  <si>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</si>
  <si>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</si>
  <si>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</si>
  <si>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</si>
  <si>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</si>
  <si>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</si>
  <si>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</si>
  <si>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</si>
  <si>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</si>
  <si>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</si>
  <si>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</si>
  <si>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</si>
  <si>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</si>
  <si>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</si>
  <si>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</si>
  <si>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</si>
  <si>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</si>
  <si>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</si>
  <si>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</si>
  <si>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</si>
  <si>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</si>
  <si>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</si>
  <si>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</si>
  <si>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</si>
  <si>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</si>
  <si>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</si>
  <si>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</si>
  <si>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</si>
  <si>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</si>
  <si>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</si>
  <si>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</si>
  <si>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</si>
  <si>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</si>
  <si>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</si>
  <si>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</si>
  <si>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</si>
  <si>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</si>
  <si>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</si>
  <si>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</si>
  <si>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</si>
  <si>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</si>
  <si>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</si>
  <si>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</si>
  <si>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</si>
  <si>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</si>
  <si>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</si>
  <si>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</si>
  <si>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</si>
  <si>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</si>
  <si>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</si>
  <si>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</si>
  <si>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</si>
  <si>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</si>
  <si>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</si>
  <si>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</si>
  <si>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</si>
  <si>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</si>
  <si>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</si>
  <si>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</si>
  <si>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</si>
  <si>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</si>
  <si>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</si>
  <si>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</si>
  <si>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</si>
  <si>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</si>
  <si>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</si>
  <si>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</si>
  <si>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</si>
  <si>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</si>
  <si>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</si>
  <si>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</si>
  <si>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</si>
  <si>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</si>
  <si>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</si>
  <si>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</si>
  <si>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</si>
  <si>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</si>
  <si>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</si>
  <si>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</si>
  <si>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</si>
  <si>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</si>
  <si>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</si>
  <si>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</si>
  <si>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</si>
  <si>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</si>
  <si>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</si>
  <si>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</si>
  <si>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</si>
  <si>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</si>
  <si>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</si>
  <si>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</si>
  <si>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</si>
  <si>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</si>
  <si>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</si>
  <si>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</si>
  <si>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</si>
  <si>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</si>
  <si>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</si>
  <si>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</si>
  <si>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</si>
  <si>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</si>
  <si>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</si>
  <si>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</si>
  <si>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</si>
  <si>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</si>
  <si>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</si>
  <si>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</si>
  <si>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</si>
  <si>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</si>
  <si>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</si>
  <si>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</si>
  <si>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</si>
  <si>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</si>
  <si>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</si>
  <si>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</si>
  <si>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</si>
  <si>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</si>
  <si>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</si>
  <si>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</si>
  <si>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</si>
  <si>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</si>
  <si>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</si>
  <si>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</si>
  <si>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</si>
  <si>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</si>
  <si>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</si>
  <si>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</si>
  <si>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</si>
  <si>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</si>
  <si>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</si>
  <si>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</si>
  <si>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</si>
  <si>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</si>
  <si>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</si>
  <si>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</si>
  <si>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</si>
  <si>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</si>
  <si>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</si>
  <si>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</si>
  <si>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</si>
  <si>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</si>
  <si>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</si>
  <si>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</si>
  <si>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</si>
  <si>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</si>
  <si>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</si>
  <si>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</si>
  <si>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</si>
  <si>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</si>
  <si>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</si>
  <si>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</si>
  <si>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</si>
  <si>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</si>
  <si>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</si>
  <si>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</si>
  <si>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</si>
  <si>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</si>
  <si>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</si>
  <si>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</si>
  <si>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</si>
  <si>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</si>
  <si>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</si>
  <si>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</si>
  <si>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</si>
  <si>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</si>
  <si>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</si>
  <si>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</si>
  <si>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</si>
  <si>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</si>
  <si>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</si>
  <si>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</si>
  <si>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</si>
  <si>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</si>
  <si>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</si>
  <si>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</si>
  <si>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</si>
  <si>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</si>
  <si>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</si>
  <si>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</si>
  <si>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</si>
  <si>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</si>
  <si>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</si>
  <si>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</si>
  <si>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</si>
  <si>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</si>
  <si>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</si>
  <si>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</si>
  <si>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</si>
  <si>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</si>
  <si>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</si>
  <si>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</si>
  <si>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</si>
  <si>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</si>
  <si>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</si>
  <si>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</si>
  <si>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</si>
  <si>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</si>
  <si>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</si>
  <si>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</si>
  <si>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</si>
  <si>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</si>
  <si>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</si>
  <si>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</si>
  <si>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</si>
  <si>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</si>
  <si>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</si>
  <si>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</si>
  <si>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</si>
  <si>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</si>
  <si>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</si>
  <si>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</si>
  <si>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</si>
  <si>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</si>
  <si>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</si>
  <si>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</si>
  <si>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</si>
  <si>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</si>
  <si>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</si>
  <si>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</si>
  <si>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</si>
  <si>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</si>
  <si>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</si>
  <si>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</si>
  <si>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</si>
  <si>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</si>
  <si>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</si>
  <si>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</si>
  <si>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</si>
  <si>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</si>
  <si>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</si>
  <si>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</si>
  <si>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</si>
  <si>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</si>
  <si>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</si>
  <si>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</si>
  <si>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</si>
  <si>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</si>
  <si>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</si>
  <si>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</si>
  <si>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</si>
  <si>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</si>
  <si>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</si>
  <si>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</si>
  <si>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</si>
  <si>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</si>
  <si>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</si>
  <si>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</si>
  <si>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</si>
  <si>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</si>
  <si>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</si>
  <si>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</si>
  <si>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</si>
  <si>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</si>
  <si>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</si>
  <si>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</si>
  <si>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</si>
  <si>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</si>
  <si>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</si>
  <si>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</si>
  <si>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</si>
  <si>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</si>
  <si>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</si>
  <si>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</si>
  <si>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</si>
  <si>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</si>
  <si>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</si>
  <si>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</si>
  <si>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</si>
  <si>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</si>
  <si>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</si>
  <si>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</si>
  <si>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</si>
  <si>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</si>
  <si>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</si>
  <si>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</si>
  <si>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</si>
  <si>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</si>
  <si>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</si>
  <si>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</si>
  <si>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</si>
  <si>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</si>
  <si>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</si>
  <si>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</si>
  <si>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</si>
  <si>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</si>
  <si>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</si>
  <si>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</si>
  <si>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</si>
  <si>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</si>
  <si>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</si>
  <si>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</si>
  <si>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</si>
  <si>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</si>
  <si>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</si>
  <si>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</si>
  <si>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</si>
  <si>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</si>
  <si>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</si>
  <si>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</si>
  <si>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</si>
  <si>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</si>
  <si>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</si>
  <si>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</si>
  <si>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</si>
  <si>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</si>
  <si>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</si>
  <si>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</si>
  <si>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</si>
  <si>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</si>
  <si>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</si>
  <si>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</si>
  <si>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</si>
  <si>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</si>
  <si>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</si>
  <si>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</si>
  <si>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</si>
  <si>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</si>
  <si>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</si>
  <si>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</si>
  <si>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</si>
  <si>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</si>
  <si>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</si>
  <si>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</si>
  <si>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</si>
  <si>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</si>
  <si>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</si>
  <si>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</si>
  <si>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</si>
  <si>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</si>
  <si>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</si>
  <si>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</si>
  <si>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</si>
  <si>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</si>
  <si>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</si>
  <si>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</si>
  <si>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</si>
  <si>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</si>
  <si>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</si>
  <si>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</si>
  <si>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</si>
  <si>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</si>
  <si>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</si>
  <si>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</si>
  <si>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</si>
  <si>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</si>
  <si>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</si>
  <si>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</si>
  <si>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</si>
  <si>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</si>
  <si>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</si>
  <si>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</si>
  <si>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</si>
  <si>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</si>
  <si>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</si>
  <si>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</si>
  <si>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</si>
  <si>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</si>
  <si>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</si>
  <si>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</si>
  <si>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</si>
  <si>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</si>
  <si>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</si>
  <si>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</si>
  <si>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</si>
  <si>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</si>
  <si>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</si>
  <si>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</si>
  <si>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</si>
  <si>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</si>
  <si>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</si>
  <si>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</si>
  <si>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</si>
  <si>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</si>
  <si>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</si>
  <si>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</si>
  <si>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</si>
  <si>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</si>
  <si>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</si>
  <si>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</si>
  <si>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</si>
  <si>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</si>
  <si>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</si>
  <si>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</si>
  <si>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</si>
  <si>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</si>
  <si>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</si>
  <si>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</si>
  <si>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</si>
  <si>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</si>
  <si>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</si>
  <si>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</si>
  <si>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</si>
  <si>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</si>
  <si>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</si>
  <si>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</si>
  <si>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</si>
  <si>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</si>
  <si>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</si>
  <si>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</si>
  <si>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</si>
  <si>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</si>
  <si>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</si>
  <si>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</si>
  <si>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</si>
  <si>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</si>
  <si>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</si>
  <si>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</si>
  <si>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</si>
  <si>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</si>
  <si>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</si>
  <si>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</si>
  <si>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</si>
  <si>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</si>
  <si>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</si>
  <si>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</si>
  <si>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</si>
  <si>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</si>
  <si>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</si>
  <si>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</si>
  <si>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</si>
  <si>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</si>
  <si>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</si>
  <si>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</si>
  <si>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</si>
  <si>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</si>
  <si>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</si>
  <si>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</si>
  <si>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</si>
  <si>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</si>
  <si>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</si>
  <si>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</si>
  <si>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</si>
  <si>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</si>
  <si>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</si>
  <si>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</si>
  <si>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</si>
  <si>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</si>
  <si>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</si>
  <si>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</si>
  <si>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</si>
  <si>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</si>
  <si>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</si>
  <si>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</si>
  <si>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</si>
  <si>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</si>
  <si>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</si>
  <si>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</si>
  <si>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</si>
  <si>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</si>
  <si>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</si>
  <si>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</si>
  <si>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</si>
  <si>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</si>
  <si>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</si>
  <si>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</si>
  <si>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</si>
  <si>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</si>
  <si>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</si>
  <si>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</si>
  <si>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</si>
  <si>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</si>
  <si>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</si>
  <si>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</si>
  <si>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</si>
  <si>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</si>
  <si>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</si>
  <si>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</si>
  <si>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</si>
  <si>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</si>
  <si>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</si>
  <si>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</si>
  <si>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</si>
  <si>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</si>
  <si>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</si>
  <si>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</si>
  <si>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</si>
  <si>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</si>
  <si>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</si>
  <si>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</si>
  <si>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</si>
  <si>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</si>
  <si>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</si>
  <si>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</si>
  <si>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</si>
  <si>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</si>
  <si>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</si>
  <si>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</si>
  <si>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</si>
  <si>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</si>
  <si>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</si>
  <si>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</si>
  <si>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</si>
  <si>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</si>
  <si>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</si>
  <si>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</si>
  <si>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</si>
  <si>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</si>
  <si>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</si>
  <si>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</si>
  <si>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</si>
  <si>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</si>
  <si>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</si>
  <si>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</si>
  <si>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</si>
  <si>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</si>
  <si>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</si>
  <si>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</si>
  <si>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</si>
  <si>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</si>
  <si>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</si>
  <si>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</si>
  <si>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</si>
  <si>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</si>
  <si>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</si>
  <si>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</si>
  <si>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</si>
  <si>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</si>
  <si>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</si>
  <si>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</si>
  <si>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</si>
  <si>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</si>
  <si>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</si>
  <si>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</si>
  <si>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</si>
  <si>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</si>
  <si>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</si>
  <si>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</si>
  <si>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</si>
  <si>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</si>
  <si>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</si>
  <si>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</si>
  <si>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</si>
  <si>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</si>
  <si>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</si>
  <si>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</si>
  <si>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</si>
  <si>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</si>
  <si>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</si>
  <si>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</si>
  <si>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</si>
  <si>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</si>
  <si>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</si>
  <si>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</si>
  <si>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</si>
  <si>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</si>
  <si>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</si>
  <si>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</si>
  <si>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</si>
  <si>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</si>
  <si>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</si>
  <si>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</si>
  <si>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</si>
  <si>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</si>
  <si>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</si>
  <si>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</si>
  <si>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</si>
  <si>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</si>
  <si>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</si>
  <si>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</si>
  <si>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</si>
  <si>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</si>
  <si>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</si>
  <si>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</si>
  <si>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</si>
  <si>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</si>
  <si>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</si>
  <si>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</si>
  <si>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</si>
  <si>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</si>
  <si>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</si>
  <si>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</si>
  <si>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</si>
  <si>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</si>
  <si>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</si>
  <si>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</si>
  <si>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</si>
  <si>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</si>
  <si>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</si>
  <si>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</si>
  <si>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</si>
  <si>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</si>
  <si>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</si>
  <si>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</si>
  <si>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</si>
  <si>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</si>
  <si>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</si>
  <si>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</si>
  <si>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</si>
  <si>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</si>
  <si>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</si>
  <si>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</si>
  <si>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</si>
  <si>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</si>
  <si>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</si>
  <si>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</si>
  <si>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</si>
  <si>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</si>
  <si>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</si>
  <si>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</si>
  <si>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</si>
  <si>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</si>
  <si>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</si>
  <si>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</si>
  <si>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</si>
  <si>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</si>
  <si>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</si>
  <si>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</si>
  <si>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</si>
  <si>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</si>
  <si>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</si>
  <si>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</si>
  <si>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</si>
  <si>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</si>
  <si>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</si>
  <si>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</si>
  <si>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</si>
  <si>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</si>
  <si>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</si>
  <si>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</si>
  <si>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</si>
  <si>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</si>
  <si>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</si>
  <si>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</si>
  <si>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</si>
  <si>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</si>
  <si>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</si>
  <si>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</si>
  <si>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</si>
  <si>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</si>
  <si>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</si>
  <si>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</si>
  <si>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</si>
  <si>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</si>
  <si>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</si>
  <si>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</si>
  <si>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</si>
  <si>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</si>
  <si>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</si>
  <si>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</si>
  <si>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</si>
  <si>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</si>
  <si>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</si>
  <si>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</si>
  <si>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</si>
  <si>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</si>
  <si>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</si>
  <si>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</si>
  <si>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</si>
  <si>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</si>
  <si>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</si>
  <si>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</si>
  <si>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</si>
  <si>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</si>
  <si>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</si>
  <si>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</si>
  <si>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</si>
  <si>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</si>
  <si>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</si>
  <si>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</si>
  <si>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</si>
  <si>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</si>
  <si>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</si>
  <si>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</si>
  <si>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</si>
  <si>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</si>
  <si>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</si>
  <si>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</si>
  <si>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</si>
  <si>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</si>
  <si>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</si>
  <si>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</si>
  <si>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</si>
  <si>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</si>
  <si>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</si>
  <si>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</si>
  <si>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</si>
  <si>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</si>
  <si>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</si>
  <si>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</si>
  <si>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</si>
  <si>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</si>
  <si>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</si>
  <si>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</si>
  <si>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</si>
  <si>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</si>
  <si>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</si>
  <si>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</si>
  <si>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</si>
  <si>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</si>
  <si>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</si>
  <si>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</si>
  <si>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</si>
  <si>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</si>
  <si>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</si>
  <si>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</si>
  <si>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</si>
  <si>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</si>
  <si>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</si>
  <si>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</si>
  <si>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</si>
  <si>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</si>
  <si>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</si>
  <si>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</si>
  <si>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</si>
  <si>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</si>
  <si>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</si>
  <si>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</si>
  <si>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</si>
  <si>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</si>
  <si>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</si>
  <si>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</si>
  <si>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</si>
  <si>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</si>
  <si>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</si>
  <si>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</si>
  <si>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</si>
  <si>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</si>
  <si>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</si>
  <si>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</si>
  <si>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</si>
  <si>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</si>
  <si>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</si>
  <si>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</si>
  <si>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</si>
  <si>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</si>
  <si>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</si>
  <si>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</si>
  <si>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</si>
  <si>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</si>
  <si>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</si>
  <si>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</si>
  <si>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</si>
  <si>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</si>
  <si>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</si>
  <si>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</si>
  <si>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</si>
  <si>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</si>
  <si>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</si>
  <si>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</si>
  <si>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</si>
  <si>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</si>
  <si>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</si>
  <si>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</si>
  <si>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</si>
  <si>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</si>
  <si>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</si>
  <si>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</si>
  <si>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</si>
  <si>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</si>
  <si>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</si>
  <si>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</si>
  <si>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</si>
  <si>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</si>
  <si>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</si>
  <si>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</si>
  <si>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</si>
  <si>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</si>
  <si>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</si>
  <si>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</si>
  <si>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</si>
  <si>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</si>
  <si>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</si>
  <si>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</si>
  <si>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</si>
  <si>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</si>
  <si>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</si>
  <si>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</si>
  <si>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</si>
  <si>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</si>
  <si>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</si>
  <si>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</si>
  <si>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</si>
  <si>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</si>
  <si>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</si>
  <si>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</si>
  <si>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</si>
  <si>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</si>
  <si>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</si>
  <si>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</si>
  <si>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</si>
  <si>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</si>
  <si>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</si>
  <si>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</si>
  <si>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</si>
  <si>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</si>
  <si>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</si>
  <si>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</si>
  <si>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</si>
  <si>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</si>
  <si>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</si>
  <si>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</si>
  <si>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</si>
  <si>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</si>
  <si>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</si>
  <si>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</si>
  <si>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</si>
  <si>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</si>
  <si>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</si>
  <si>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</si>
  <si>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</si>
  <si>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</si>
  <si>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</si>
  <si>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</si>
  <si>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</si>
  <si>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</si>
  <si>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</si>
  <si>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</si>
  <si>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</si>
  <si>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</si>
  <si>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</si>
  <si>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</si>
  <si>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</si>
  <si>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</si>
  <si>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</si>
  <si>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</si>
  <si>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</si>
  <si>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</si>
  <si>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</si>
  <si>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</si>
  <si>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</si>
  <si>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</si>
  <si>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</si>
  <si>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</si>
  <si>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</si>
  <si>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</si>
  <si>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</si>
  <si>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</si>
  <si>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</si>
  <si>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</si>
  <si>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</si>
  <si>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</si>
  <si>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</si>
  <si>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</si>
  <si>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</si>
  <si>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</si>
  <si>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</si>
  <si>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</si>
  <si>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</si>
  <si>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</si>
  <si>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</si>
  <si>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</si>
  <si>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</si>
  <si>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</si>
  <si>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</si>
  <si>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</si>
  <si>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</si>
  <si>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</si>
  <si>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</si>
  <si>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</si>
  <si>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</si>
  <si>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</si>
  <si>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</si>
  <si>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</si>
  <si>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</si>
  <si>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</si>
  <si>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</si>
  <si>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</si>
  <si>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</si>
  <si>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</si>
  <si>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</si>
  <si>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</si>
  <si>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</si>
  <si>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</si>
  <si>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</si>
  <si>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</si>
  <si>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</si>
  <si>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</si>
  <si>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</si>
  <si>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</si>
  <si>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</si>
  <si>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</si>
  <si>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</si>
  <si>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</si>
  <si>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</si>
  <si>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</si>
  <si>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</si>
  <si>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</si>
  <si>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</si>
  <si>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</si>
  <si>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</si>
  <si>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</si>
  <si>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</si>
  <si>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</si>
  <si>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</si>
  <si>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</si>
  <si>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</si>
  <si>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</si>
  <si>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</si>
  <si>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</si>
  <si>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</si>
  <si>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</si>
  <si>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</si>
  <si>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</si>
  <si>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</si>
  <si>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</si>
  <si>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</si>
  <si>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</si>
  <si>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</si>
  <si>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</si>
  <si>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</si>
  <si>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</si>
  <si>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</si>
  <si>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</si>
  <si>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</si>
  <si>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</si>
  <si>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</si>
  <si>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</si>
  <si>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</si>
  <si>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</si>
  <si>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</si>
  <si>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</si>
  <si>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</si>
  <si>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</si>
  <si>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</si>
  <si>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</si>
  <si>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</si>
  <si>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</si>
  <si>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</si>
  <si>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</si>
  <si>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</si>
  <si>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</si>
  <si>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</si>
  <si>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</si>
  <si>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</si>
  <si>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</si>
  <si>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</si>
  <si>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</si>
  <si>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</si>
  <si>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</si>
  <si>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</si>
  <si>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</si>
  <si>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</si>
  <si>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</si>
  <si>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</si>
  <si>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</si>
  <si>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</si>
  <si>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</si>
  <si>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</si>
  <si>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</si>
  <si>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</si>
  <si>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</si>
  <si>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</si>
  <si>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</si>
  <si>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</si>
  <si>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</si>
  <si>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</si>
  <si>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</si>
  <si>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</si>
  <si>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</si>
  <si>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</si>
  <si>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</si>
  <si>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</si>
  <si>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</si>
  <si>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</si>
  <si>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</si>
  <si>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</si>
  <si>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</si>
  <si>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</si>
  <si>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</si>
  <si>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</si>
  <si>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</si>
  <si>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</si>
  <si>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</si>
  <si>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</si>
  <si>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</si>
  <si>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</si>
  <si>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</si>
  <si>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</si>
  <si>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</si>
  <si>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</si>
  <si>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</si>
  <si>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</si>
  <si>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</si>
  <si>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</si>
  <si>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</si>
  <si>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</si>
  <si>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</si>
  <si>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</si>
  <si>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</si>
  <si>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</si>
  <si>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</si>
  <si>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</si>
  <si>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</si>
  <si>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</si>
  <si>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</si>
  <si>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</si>
  <si>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</si>
  <si>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</si>
  <si>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</si>
  <si>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</si>
  <si>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</si>
  <si>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</si>
  <si>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</si>
  <si>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</si>
  <si>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</si>
  <si>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</si>
  <si>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</si>
  <si>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</si>
  <si>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</si>
  <si>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</si>
  <si>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</si>
  <si>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</si>
  <si>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</si>
  <si>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</si>
  <si>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</si>
  <si>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</si>
  <si>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</si>
  <si>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</si>
  <si>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</si>
  <si>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</si>
  <si>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</si>
  <si>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</si>
  <si>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</si>
  <si>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</si>
  <si>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</si>
  <si>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</si>
  <si>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</si>
  <si>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</si>
  <si>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</si>
  <si>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</si>
  <si>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</si>
  <si>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</si>
  <si>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</si>
  <si>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</si>
  <si>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</si>
  <si>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</si>
  <si>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</si>
  <si>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</si>
  <si>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</si>
  <si>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</si>
  <si>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</si>
  <si>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</si>
  <si>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</si>
  <si>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</si>
  <si>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</si>
  <si>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</si>
  <si>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</si>
  <si>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</si>
  <si>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</si>
  <si>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</si>
  <si>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</si>
  <si>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</si>
  <si>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</si>
  <si>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</si>
  <si>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</si>
  <si>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</si>
  <si>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</si>
  <si>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</si>
  <si>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</si>
  <si>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</si>
  <si>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</si>
  <si>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</si>
  <si>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</si>
  <si>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</si>
  <si>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</si>
  <si>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</si>
  <si>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</si>
  <si>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</si>
  <si>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</si>
  <si>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</si>
  <si>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</si>
  <si>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</si>
  <si>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</si>
  <si>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</si>
  <si>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</si>
  <si>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</si>
  <si>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</si>
  <si>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</si>
  <si>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</si>
  <si>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</si>
  <si>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</si>
  <si>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</si>
  <si>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</si>
  <si>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</si>
  <si>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</si>
  <si>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</si>
  <si>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</si>
  <si>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</si>
  <si>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</si>
  <si>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</si>
  <si>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</si>
  <si>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</si>
  <si>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</si>
  <si>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</si>
  <si>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</si>
  <si>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</si>
  <si>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</si>
  <si>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</si>
  <si>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</si>
  <si>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</si>
  <si>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</si>
  <si>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</si>
  <si>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</si>
  <si>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</si>
  <si>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</si>
  <si>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</si>
  <si>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</si>
  <si>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</si>
  <si>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</si>
  <si>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</si>
  <si>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</si>
  <si>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</si>
  <si>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</si>
  <si>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</si>
  <si>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</si>
  <si>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</si>
  <si>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</si>
  <si>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</si>
  <si>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</si>
  <si>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</si>
  <si>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</si>
  <si>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</si>
  <si>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</si>
  <si>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</si>
  <si>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</si>
  <si>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</si>
  <si>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</si>
  <si>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</si>
  <si>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</si>
  <si>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</si>
  <si>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</si>
  <si>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</si>
  <si>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</si>
  <si>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</si>
  <si>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</si>
  <si>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</si>
  <si>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</si>
  <si>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</si>
  <si>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</si>
  <si>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</si>
  <si>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</si>
  <si>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</si>
  <si>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</si>
  <si>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</si>
  <si>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</si>
  <si>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</si>
  <si>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</si>
  <si>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</si>
  <si>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</si>
  <si>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</si>
  <si>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</si>
  <si>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</si>
  <si>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</si>
  <si>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</si>
  <si>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</si>
  <si>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</si>
  <si>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</si>
  <si>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</si>
  <si>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</si>
  <si>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</si>
  <si>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</si>
  <si>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</si>
  <si>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</si>
  <si>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</si>
  <si>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</si>
  <si>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</si>
  <si>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</si>
  <si>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</si>
  <si>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</si>
  <si>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</si>
  <si>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</si>
  <si>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</si>
  <si>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</si>
  <si>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</si>
  <si>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</si>
  <si>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</si>
  <si>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</si>
  <si>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</si>
  <si>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</si>
  <si>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</si>
  <si>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</si>
  <si>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</si>
  <si>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</si>
  <si>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</si>
  <si>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</si>
  <si>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</si>
  <si>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</si>
  <si>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</si>
  <si>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</si>
  <si>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</si>
  <si>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</si>
  <si>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</si>
  <si>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</si>
  <si>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</si>
  <si>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</si>
  <si>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</si>
  <si>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</si>
  <si>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</si>
  <si>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</si>
  <si>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</si>
  <si>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</si>
  <si>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</si>
  <si>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</si>
  <si>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</si>
  <si>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</si>
  <si>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</si>
  <si>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</si>
  <si>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</si>
  <si>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</si>
  <si>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</si>
  <si>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</si>
  <si>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</si>
  <si>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</si>
  <si>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</si>
  <si>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</si>
  <si>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</si>
  <si>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</si>
  <si>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</si>
  <si>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</si>
  <si>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</si>
  <si>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</si>
  <si>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</si>
  <si>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</si>
  <si>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</si>
  <si>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</si>
  <si>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</si>
  <si>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</si>
  <si>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</si>
  <si>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</si>
  <si>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</si>
  <si>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</si>
  <si>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</si>
  <si>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</si>
  <si>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</si>
  <si>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</si>
  <si>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</si>
  <si>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</si>
  <si>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</si>
  <si>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</si>
  <si>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</si>
  <si>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</si>
  <si>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</si>
  <si>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</si>
  <si>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</si>
  <si>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</si>
  <si>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</si>
  <si>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</si>
  <si>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</si>
  <si>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</si>
  <si>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</si>
  <si>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</si>
  <si>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</si>
  <si>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</si>
  <si>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</si>
  <si>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</si>
  <si>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</si>
  <si>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</si>
  <si>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</si>
  <si>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</si>
  <si>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</si>
  <si>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</si>
  <si>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</si>
  <si>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</si>
  <si>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</si>
  <si>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</si>
  <si>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</si>
  <si>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</si>
  <si>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</si>
  <si>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</si>
  <si>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</si>
  <si>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</si>
  <si>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</si>
  <si>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</si>
  <si>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</si>
  <si>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</si>
  <si>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</si>
  <si>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</si>
  <si>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</si>
  <si>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</si>
  <si>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</si>
  <si>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</si>
  <si>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</si>
  <si>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</si>
  <si>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</si>
  <si>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</si>
  <si>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</si>
  <si>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</si>
  <si>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</si>
  <si>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</si>
  <si>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</si>
  <si>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</si>
  <si>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</si>
  <si>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</si>
  <si>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</si>
  <si>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</si>
  <si>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</si>
  <si>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</si>
  <si>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</si>
  <si>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</si>
  <si>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</si>
  <si>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</si>
  <si>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</si>
  <si>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</si>
  <si>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</si>
  <si>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</si>
  <si>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</si>
  <si>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</si>
  <si>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</si>
  <si>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</si>
  <si>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</si>
  <si>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</si>
  <si>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</si>
  <si>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</si>
  <si>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</si>
  <si>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</si>
  <si>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</si>
  <si>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</si>
  <si>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</si>
  <si>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</si>
  <si>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</si>
  <si>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</si>
  <si>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</si>
  <si>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</si>
  <si>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</si>
  <si>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</si>
  <si>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</si>
  <si>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</si>
  <si>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</si>
  <si>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</si>
  <si>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</si>
  <si>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</si>
  <si>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</si>
  <si>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</si>
  <si>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</si>
  <si>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</si>
  <si>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</si>
  <si>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</si>
  <si>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</si>
  <si>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</si>
  <si>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</si>
  <si>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</si>
  <si>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</si>
  <si>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</si>
  <si>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</si>
  <si>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</si>
  <si>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</si>
  <si>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</si>
  <si>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</si>
  <si>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</si>
  <si>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</si>
  <si>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</si>
  <si>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</si>
  <si>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</si>
  <si>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</si>
  <si>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</si>
  <si>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</si>
  <si>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</si>
  <si>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</si>
  <si>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</si>
  <si>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</si>
  <si>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</si>
  <si>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</si>
  <si>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</si>
  <si>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</si>
  <si>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</si>
  <si>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</si>
  <si>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</si>
  <si>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</si>
  <si>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</si>
  <si>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</si>
  <si>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</si>
  <si>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</si>
  <si>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</si>
  <si>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</si>
  <si>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</si>
  <si>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</si>
  <si>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</si>
  <si>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</si>
  <si>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</si>
  <si>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</si>
  <si>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</si>
  <si>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</si>
  <si>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</si>
  <si>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</si>
  <si>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</si>
  <si>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</si>
  <si>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</si>
  <si>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</si>
  <si>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</si>
  <si>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</si>
  <si>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</si>
  <si>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</si>
  <si>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</si>
  <si>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</si>
  <si>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</si>
  <si>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</si>
  <si>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</si>
  <si>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</si>
  <si>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</si>
  <si>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</si>
  <si>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</si>
  <si>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</si>
  <si>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</si>
  <si>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</si>
  <si>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</si>
  <si>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</si>
  <si>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</si>
  <si>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</si>
  <si>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</si>
  <si>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</si>
  <si>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</si>
  <si>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</si>
  <si>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</si>
  <si>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</si>
  <si>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</si>
  <si>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</si>
  <si>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</si>
  <si>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</si>
  <si>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</si>
  <si>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</si>
  <si>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</si>
  <si>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</si>
  <si>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</si>
  <si>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</si>
  <si>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</si>
  <si>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</si>
  <si>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</si>
  <si>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</si>
  <si>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</si>
  <si>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</si>
  <si>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</si>
  <si>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</si>
  <si>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</si>
  <si>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</si>
  <si>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</si>
  <si>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</si>
  <si>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</si>
  <si>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</si>
  <si>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</si>
  <si>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</si>
  <si>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</si>
  <si>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</si>
  <si>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</si>
  <si>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</si>
  <si>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</si>
  <si>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</si>
  <si>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</si>
  <si>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</si>
  <si>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</si>
  <si>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</si>
  <si>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</si>
  <si>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</si>
  <si>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</si>
  <si>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</si>
  <si>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</si>
  <si>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</si>
  <si>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</si>
  <si>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</si>
  <si>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</si>
  <si>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</si>
  <si>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</si>
  <si>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</si>
  <si>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</si>
  <si>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</si>
  <si>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</si>
  <si>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</si>
  <si>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</si>
  <si>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</si>
  <si>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</si>
  <si>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</si>
  <si>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</si>
  <si>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</si>
  <si>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</si>
  <si>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</si>
  <si>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</si>
  <si>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</si>
  <si>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</si>
  <si>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</si>
  <si>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</si>
  <si>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</si>
  <si>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</si>
  <si>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</si>
  <si>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</si>
  <si>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</si>
  <si>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</si>
  <si>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</si>
  <si>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</si>
  <si>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</si>
  <si>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</si>
  <si>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</si>
  <si>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</si>
  <si>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</si>
  <si>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</si>
  <si>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</si>
  <si>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</si>
  <si>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</si>
  <si>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</si>
  <si>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</si>
  <si>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</si>
  <si>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</si>
  <si>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</si>
  <si>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</si>
  <si>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</si>
  <si>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</si>
  <si>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</si>
  <si>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</si>
  <si>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</si>
  <si>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</si>
  <si>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</si>
  <si>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</si>
  <si>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</si>
  <si>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</si>
  <si>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</si>
  <si>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</si>
  <si>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</si>
  <si>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</si>
  <si>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</si>
  <si>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</si>
  <si>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</si>
  <si>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</si>
  <si>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</si>
  <si>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</si>
  <si>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</si>
  <si>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</si>
  <si>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</si>
  <si>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</si>
  <si>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</si>
  <si>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</si>
  <si>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</si>
  <si>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</si>
  <si>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</si>
  <si>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</si>
  <si>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</si>
  <si>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</si>
  <si>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</si>
  <si>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</si>
  <si>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</si>
  <si>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</si>
  <si>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</si>
  <si>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</si>
  <si>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</si>
  <si>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</si>
  <si>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</si>
  <si>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</si>
  <si>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</si>
  <si>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</si>
  <si>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</si>
  <si>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</si>
  <si>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</si>
  <si>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</si>
  <si>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</si>
  <si>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</si>
  <si>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</si>
  <si>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</si>
  <si>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</si>
  <si>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</si>
  <si>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</si>
  <si>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</si>
  <si>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</si>
  <si>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</si>
  <si>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</si>
  <si>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</si>
  <si>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</si>
  <si>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</si>
  <si>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</si>
  <si>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</si>
  <si>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</si>
  <si>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</si>
  <si>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</si>
  <si>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</si>
  <si>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</si>
  <si>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</si>
  <si>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</si>
  <si>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</si>
  <si>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</si>
  <si>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</si>
  <si>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</si>
  <si>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</si>
  <si>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</si>
  <si>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</si>
  <si>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</si>
  <si>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</si>
  <si>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</si>
  <si>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</si>
  <si>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</si>
  <si>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</si>
  <si>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</si>
  <si>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</si>
  <si>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</si>
  <si>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</si>
  <si>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</si>
  <si>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</si>
  <si>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</si>
  <si>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</si>
  <si>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</si>
  <si>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</si>
  <si>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</si>
  <si>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</si>
  <si>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</si>
  <si>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</si>
  <si>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</si>
  <si>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</si>
  <si>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</si>
  <si>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</si>
  <si>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</si>
  <si>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</si>
  <si>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</si>
  <si>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</si>
  <si>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</si>
  <si>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</si>
  <si>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</si>
  <si>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</si>
  <si>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</si>
  <si>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</si>
  <si>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</si>
  <si>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</si>
  <si>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</si>
  <si>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</si>
  <si>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</si>
  <si>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</si>
  <si>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</si>
  <si>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</si>
  <si>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</si>
  <si>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</si>
  <si>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</si>
  <si>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</si>
  <si>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</si>
  <si>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</si>
  <si>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</si>
  <si>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</si>
  <si>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</si>
  <si>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</si>
  <si>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</si>
  <si>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</si>
  <si>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</si>
  <si>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</si>
  <si>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</si>
  <si>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</si>
  <si>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</si>
  <si>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</si>
  <si>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</si>
  <si>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</si>
  <si>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</si>
  <si>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</si>
  <si>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</si>
  <si>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</si>
  <si>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</si>
  <si>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</si>
  <si>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</si>
  <si>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</si>
  <si>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</si>
  <si>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</si>
  <si>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</si>
  <si>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</si>
  <si>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</si>
  <si>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</si>
  <si>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</si>
  <si>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</si>
  <si>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</si>
  <si>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</si>
  <si>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</si>
  <si>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</si>
  <si>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</si>
  <si>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</si>
  <si>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</si>
  <si>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</si>
  <si>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</si>
  <si>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</si>
  <si>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</si>
  <si>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</si>
  <si>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</si>
  <si>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</si>
  <si>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</si>
  <si>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</si>
  <si>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</si>
  <si>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</si>
  <si>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</si>
  <si>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</si>
  <si>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</si>
  <si>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</si>
  <si>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</si>
  <si>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</si>
  <si>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</si>
  <si>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</si>
  <si>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</si>
  <si>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</si>
  <si>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</si>
  <si>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</si>
  <si>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</si>
  <si>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</si>
  <si>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</si>
  <si>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</si>
  <si>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</si>
  <si>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</si>
  <si>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</si>
  <si>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</si>
  <si>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</si>
  <si>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</si>
  <si>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</si>
  <si>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</si>
  <si>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</si>
  <si>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</si>
  <si>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</si>
  <si>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</si>
  <si>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</si>
  <si>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</si>
  <si>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</si>
  <si>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</si>
  <si>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</si>
  <si>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</si>
  <si>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</si>
  <si>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</si>
  <si>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</si>
  <si>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</si>
  <si>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</si>
  <si>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</si>
  <si>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</si>
  <si>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</si>
  <si>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</si>
  <si>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</si>
  <si>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</si>
  <si>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</si>
  <si>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</si>
  <si>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</si>
  <si>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</si>
  <si>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</si>
  <si>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</si>
  <si>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</si>
  <si>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</si>
  <si>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</si>
  <si>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</si>
  <si>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</si>
  <si>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</si>
  <si>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</si>
  <si>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</si>
  <si>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</si>
  <si>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</si>
  <si>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</si>
  <si>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</si>
  <si>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</si>
  <si>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</si>
  <si>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</si>
  <si>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</si>
  <si>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</si>
  <si>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</si>
  <si>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</si>
  <si>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</si>
  <si>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</si>
  <si>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</si>
  <si>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</si>
  <si>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</si>
  <si>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</si>
  <si>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</si>
  <si>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</si>
  <si>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</si>
  <si>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</si>
  <si>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</si>
  <si>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</si>
  <si>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</si>
  <si>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</si>
  <si>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</si>
  <si>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</si>
  <si>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</si>
  <si>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</si>
  <si>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</si>
  <si>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</si>
  <si>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</si>
  <si>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</si>
  <si>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</si>
  <si>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</si>
  <si>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</si>
  <si>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</si>
  <si>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</si>
  <si>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</si>
  <si>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</si>
  <si>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</si>
  <si>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</si>
  <si>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</si>
  <si>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</si>
  <si>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</si>
  <si>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</si>
  <si>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</si>
  <si>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</si>
  <si>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</si>
  <si>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</si>
  <si>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</si>
  <si>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</si>
  <si>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</si>
  <si>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</si>
  <si>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</si>
  <si>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</si>
  <si>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</si>
  <si>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</si>
  <si>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</si>
  <si>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</si>
  <si>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</si>
  <si>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</si>
  <si>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</si>
  <si>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</si>
  <si>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</si>
  <si>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</si>
  <si>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</si>
  <si>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</si>
  <si>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</si>
  <si>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</si>
  <si>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</si>
  <si>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</si>
  <si>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</si>
  <si>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</si>
  <si>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</si>
  <si>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</si>
  <si>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</si>
  <si>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</si>
  <si>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</si>
  <si>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</si>
  <si>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</si>
  <si>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</si>
  <si>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</si>
  <si>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</si>
  <si>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</si>
  <si>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</si>
  <si>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</si>
  <si>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</si>
  <si>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</si>
  <si>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</si>
  <si>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</si>
  <si>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</si>
  <si>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</si>
  <si>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</si>
  <si>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</si>
  <si>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</si>
  <si>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</si>
  <si>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</si>
  <si>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</si>
  <si>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</si>
  <si>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</si>
  <si>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</si>
  <si>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</si>
  <si>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</si>
  <si>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</si>
  <si>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</si>
  <si>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</si>
  <si>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</si>
  <si>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</si>
  <si>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</si>
  <si>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</si>
  <si>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</si>
  <si>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</si>
  <si>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</si>
  <si>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</si>
  <si>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</si>
  <si>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</si>
  <si>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</si>
  <si>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</si>
  <si>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</si>
  <si>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</si>
  <si>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</si>
  <si>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</si>
  <si>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</si>
  <si>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</si>
  <si>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</si>
  <si>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</si>
  <si>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</si>
  <si>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</si>
  <si>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</si>
  <si>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</si>
  <si>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</si>
  <si>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</si>
  <si>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</si>
  <si>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</si>
  <si>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</si>
  <si>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</si>
  <si>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</si>
  <si>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</si>
  <si>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</si>
  <si>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</si>
  <si>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</si>
  <si>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</si>
  <si>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</si>
  <si>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</si>
  <si>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</si>
  <si>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</si>
  <si>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</si>
  <si>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</si>
  <si>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</si>
  <si>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</si>
  <si>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</si>
  <si>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</si>
  <si>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</si>
  <si>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</si>
  <si>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</si>
  <si>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</si>
  <si>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</si>
  <si>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</si>
  <si>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</si>
  <si>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</si>
  <si>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</si>
  <si>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</si>
  <si>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</si>
  <si>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</si>
  <si>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</si>
  <si>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</si>
  <si>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</si>
  <si>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</si>
  <si>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</si>
  <si>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</si>
  <si>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</si>
  <si>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</si>
  <si>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</si>
  <si>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</si>
  <si>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</si>
  <si>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</si>
  <si>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</si>
  <si>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</si>
  <si>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</si>
  <si>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</si>
  <si>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</si>
  <si>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</si>
  <si>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</si>
  <si>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</si>
  <si>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</si>
  <si>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</si>
  <si>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</si>
  <si>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</si>
  <si>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</si>
  <si>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</si>
  <si>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</si>
  <si>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</si>
  <si>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</si>
  <si>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</si>
  <si>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</si>
  <si>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</si>
  <si>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</si>
  <si>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</si>
  <si>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</si>
  <si>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</si>
  <si>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</si>
  <si>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</si>
  <si>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</si>
  <si>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</si>
  <si>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</si>
  <si>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</si>
  <si>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</si>
  <si>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</si>
  <si>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</si>
  <si>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</si>
  <si>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</si>
  <si>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</si>
  <si>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</si>
  <si>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</si>
  <si>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</si>
  <si>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</si>
  <si>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</si>
  <si>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</si>
  <si>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</si>
  <si>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</si>
  <si>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</si>
  <si>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</si>
  <si>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</si>
  <si>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</si>
  <si>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</si>
  <si>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</si>
  <si>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</si>
  <si>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</si>
  <si>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</si>
  <si>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</si>
  <si>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</si>
  <si>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</si>
  <si>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</si>
  <si>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</si>
  <si>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</si>
  <si>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</si>
  <si>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</si>
  <si>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</si>
  <si>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</si>
  <si>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</si>
  <si>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</si>
  <si>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</si>
  <si>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</si>
  <si>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</si>
  <si>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</si>
  <si>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</si>
  <si>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</si>
  <si>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</si>
  <si>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</si>
  <si>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</si>
  <si>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</si>
  <si>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</si>
  <si>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</si>
  <si>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</si>
  <si>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</si>
  <si>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</si>
  <si>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</si>
  <si>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</si>
  <si>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</si>
  <si>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</si>
  <si>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</si>
  <si>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</si>
  <si>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</si>
  <si>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</si>
  <si>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</si>
  <si>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</si>
  <si>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</si>
  <si>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</si>
  <si>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</si>
  <si>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</si>
  <si>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</si>
  <si>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</si>
  <si>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</si>
  <si>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</si>
  <si>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</si>
  <si>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</si>
  <si>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</si>
  <si>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</si>
  <si>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</si>
  <si>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</si>
  <si>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</si>
  <si>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</si>
  <si>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</si>
  <si>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</si>
  <si>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</si>
  <si>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</si>
  <si>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</si>
  <si>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</si>
  <si>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</si>
  <si>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</si>
  <si>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</si>
  <si>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</si>
  <si>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</si>
  <si>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</si>
  <si>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</si>
  <si>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</si>
  <si>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</si>
  <si>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</si>
  <si>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</si>
  <si>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</si>
  <si>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</si>
  <si>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</si>
  <si>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</si>
  <si>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</si>
  <si>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</si>
  <si>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</si>
  <si>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</si>
  <si>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</si>
  <si>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</si>
  <si>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</si>
  <si>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</si>
  <si>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</si>
  <si>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</si>
  <si>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</si>
  <si>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</si>
  <si>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</si>
  <si>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</si>
  <si>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</si>
  <si>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</si>
  <si>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</si>
  <si>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</si>
  <si>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</si>
  <si>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</si>
  <si>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</si>
  <si>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</si>
  <si>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</si>
  <si>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</si>
  <si>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</si>
  <si>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</si>
  <si>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</si>
  <si>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</si>
  <si>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</si>
  <si>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</si>
  <si>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</si>
  <si>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</si>
  <si>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</si>
  <si>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</si>
  <si>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</si>
  <si>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</si>
  <si>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</si>
  <si>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</si>
  <si>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</si>
  <si>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</si>
  <si>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</si>
  <si>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</si>
  <si>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</si>
  <si>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</si>
  <si>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</si>
  <si>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</si>
  <si>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</si>
  <si>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</si>
  <si>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</si>
  <si>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</si>
  <si>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</si>
  <si>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</si>
  <si>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</si>
  <si>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</si>
  <si>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</si>
  <si>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</si>
  <si>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</si>
  <si>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</si>
  <si>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</si>
  <si>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</si>
  <si>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</si>
  <si>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</si>
  <si>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</si>
  <si>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</si>
  <si>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</si>
  <si>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</si>
  <si>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</si>
  <si>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</si>
  <si>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</si>
  <si>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</si>
  <si>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</si>
  <si>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</si>
  <si>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</si>
  <si>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</si>
  <si>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</si>
  <si>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</si>
  <si>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</si>
  <si>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</si>
  <si>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</si>
  <si>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</si>
  <si>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</si>
  <si>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</si>
  <si>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</si>
  <si>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</si>
  <si>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</si>
  <si>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</si>
  <si>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</si>
  <si>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</si>
  <si>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</si>
  <si>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</si>
  <si>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</si>
  <si>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</si>
  <si>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</si>
  <si>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</si>
  <si>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</si>
  <si>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</si>
  <si>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</si>
  <si>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</si>
  <si>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</si>
  <si>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</si>
  <si>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</si>
  <si>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</si>
  <si>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</si>
  <si>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</si>
  <si>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</si>
  <si>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</si>
  <si>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</si>
  <si>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</si>
  <si>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</si>
  <si>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</si>
  <si>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</si>
  <si>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</si>
  <si>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</si>
  <si>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</si>
  <si>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</si>
  <si>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</si>
  <si>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</si>
  <si>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</si>
  <si>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</si>
  <si>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</si>
  <si>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</si>
  <si>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</si>
  <si>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</si>
  <si>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</si>
  <si>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</si>
  <si>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</si>
  <si>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</si>
  <si>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</si>
  <si>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</si>
  <si>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</si>
  <si>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</si>
  <si>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</si>
  <si>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</si>
  <si>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</si>
  <si>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</si>
  <si>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</si>
  <si>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</si>
  <si>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</si>
  <si>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</si>
  <si>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</si>
  <si>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</si>
  <si>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</si>
  <si>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</si>
  <si>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</si>
  <si>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</si>
  <si>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</si>
  <si>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</si>
  <si>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</si>
  <si>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</si>
  <si>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</si>
  <si>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</si>
  <si>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</si>
  <si>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</si>
  <si>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</si>
  <si>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</si>
  <si>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</si>
  <si>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</si>
  <si>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</si>
  <si>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</si>
  <si>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</si>
  <si>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</si>
  <si>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</si>
  <si>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</si>
  <si>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</si>
  <si>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</si>
  <si>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</si>
  <si>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</si>
  <si>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</si>
  <si>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</si>
  <si>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</si>
  <si>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</si>
  <si>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</si>
  <si>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</si>
  <si>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</si>
  <si>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</si>
  <si>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</si>
  <si>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</si>
  <si>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</si>
  <si>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</si>
  <si>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</si>
  <si>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</si>
  <si>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</si>
  <si>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</si>
  <si>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</si>
  <si>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</si>
  <si>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</si>
  <si>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</si>
  <si>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</si>
  <si>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</si>
  <si>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</si>
  <si>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</si>
  <si>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</si>
  <si>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</si>
  <si>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</si>
  <si>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</si>
  <si>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</si>
  <si>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</si>
  <si>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</si>
  <si>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</si>
  <si>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</si>
  <si>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</si>
  <si>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</si>
  <si>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</si>
  <si>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</si>
  <si>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</si>
  <si>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</si>
  <si>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</si>
  <si>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</si>
  <si>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</si>
  <si>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</si>
  <si>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</si>
  <si>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</si>
  <si>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</si>
  <si>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</si>
  <si>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</si>
  <si>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</si>
  <si>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</si>
  <si>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</si>
  <si>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</si>
  <si>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</si>
  <si>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</si>
  <si>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</si>
  <si>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</si>
  <si>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</si>
  <si>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</si>
  <si>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</si>
  <si>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</si>
  <si>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</si>
  <si>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</si>
  <si>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</si>
  <si>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</si>
  <si>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</si>
  <si>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</si>
  <si>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</si>
  <si>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</si>
  <si>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</si>
  <si>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</si>
  <si>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</si>
  <si>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</si>
  <si>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</si>
  <si>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</si>
  <si>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</si>
  <si>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</si>
  <si>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</si>
  <si>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</si>
  <si>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</si>
  <si>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</si>
  <si>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</si>
  <si>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</si>
  <si>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</si>
  <si>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</si>
  <si>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</si>
  <si>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</si>
  <si>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</si>
  <si>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</si>
  <si>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</si>
  <si>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</si>
  <si>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</si>
  <si>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</si>
  <si>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</si>
  <si>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</si>
  <si>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</si>
  <si>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</si>
  <si>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</si>
  <si>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</si>
  <si>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</si>
  <si>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</si>
  <si>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</si>
  <si>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</si>
  <si>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</si>
  <si>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</si>
  <si>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</si>
  <si>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</si>
  <si>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</si>
  <si>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</si>
  <si>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</si>
  <si>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</si>
  <si>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</si>
  <si>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</si>
  <si>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</si>
  <si>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</si>
  <si>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</si>
  <si>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</si>
  <si>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</si>
  <si>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</si>
  <si>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</si>
  <si>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</si>
  <si>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</si>
  <si>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</si>
  <si>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</si>
  <si>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</si>
  <si>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</si>
  <si>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</si>
  <si>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</si>
  <si>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</si>
  <si>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</si>
  <si>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</si>
  <si>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</si>
  <si>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</si>
  <si>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</si>
  <si>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</si>
  <si>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</si>
  <si>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</si>
  <si>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</si>
  <si>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</si>
  <si>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</si>
  <si>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</si>
  <si>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</si>
  <si>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</si>
  <si>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</si>
  <si>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</si>
  <si>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</si>
  <si>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</si>
  <si>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</si>
  <si>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</si>
  <si>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</si>
  <si>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</si>
  <si>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</si>
  <si>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</si>
  <si>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</si>
  <si>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</si>
  <si>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</si>
  <si>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</si>
  <si>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</si>
  <si>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</si>
  <si>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</si>
  <si>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</si>
  <si>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</si>
  <si>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</si>
  <si>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</si>
  <si>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</si>
  <si>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</si>
  <si>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</si>
  <si>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</si>
  <si>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</si>
  <si>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</si>
  <si>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</si>
  <si>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</si>
  <si>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</si>
  <si>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</si>
  <si>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</si>
  <si>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</si>
  <si>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</si>
  <si>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</si>
  <si>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</si>
  <si>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</si>
  <si>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</si>
  <si>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</si>
  <si>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</si>
  <si>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</si>
  <si>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</si>
  <si>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</si>
  <si>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</si>
  <si>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</si>
  <si>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</si>
  <si>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</si>
  <si>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</si>
  <si>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</si>
  <si>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</si>
  <si>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</si>
  <si>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</si>
  <si>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</si>
  <si>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</si>
  <si>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</si>
  <si>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</si>
  <si>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</si>
  <si>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</si>
  <si>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</si>
  <si>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</si>
  <si>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</si>
  <si>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</si>
  <si>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</si>
  <si>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</si>
  <si>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</si>
  <si>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</si>
  <si>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</si>
  <si>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</si>
  <si>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</si>
  <si>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</si>
  <si>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</si>
  <si>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</si>
  <si>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</si>
  <si>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</si>
  <si>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</si>
  <si>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</si>
  <si>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</si>
  <si>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</si>
  <si>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</si>
  <si>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</si>
  <si>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</si>
  <si>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</si>
  <si>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</si>
  <si>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</si>
  <si>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</si>
  <si>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</si>
  <si>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</si>
  <si>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</si>
  <si>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</si>
  <si>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</si>
  <si>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</si>
  <si>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</si>
  <si>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</si>
  <si>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</si>
  <si>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</si>
  <si>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</si>
  <si>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</si>
  <si>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</si>
  <si>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</si>
  <si>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</si>
  <si>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</si>
  <si>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</si>
  <si>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</si>
  <si>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</si>
  <si>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</si>
  <si>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</si>
  <si>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</si>
  <si>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</si>
  <si>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</si>
  <si>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</si>
  <si>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</si>
  <si>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</si>
  <si>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</si>
  <si>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</si>
  <si>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</si>
  <si>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</si>
  <si>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</si>
  <si>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</si>
  <si>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</si>
  <si>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</si>
  <si>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</si>
  <si>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</si>
  <si>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</si>
  <si>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</si>
  <si>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</si>
  <si>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</si>
  <si>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</si>
  <si>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</si>
  <si>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</si>
  <si>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</si>
  <si>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</si>
  <si>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</si>
  <si>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</si>
  <si>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</si>
  <si>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</si>
  <si>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</si>
  <si>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</si>
  <si>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</si>
  <si>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</si>
  <si>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</si>
  <si>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</si>
  <si>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</si>
  <si>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</si>
  <si>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</si>
  <si>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</si>
  <si>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</si>
  <si>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</si>
  <si>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</si>
  <si>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</si>
  <si>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</si>
  <si>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</si>
  <si>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</si>
  <si>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</si>
  <si>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</si>
  <si>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</si>
  <si>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</si>
  <si>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</si>
  <si>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</si>
  <si>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</si>
  <si>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</si>
  <si>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</si>
  <si>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</si>
  <si>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</si>
  <si>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</si>
  <si>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</si>
  <si>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</si>
  <si>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</si>
  <si>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</si>
  <si>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</si>
  <si>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</si>
  <si>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</si>
  <si>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</si>
  <si>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</si>
  <si>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</si>
  <si>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</si>
  <si>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</si>
  <si>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</si>
  <si>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</si>
  <si>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</si>
  <si>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</si>
  <si>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</si>
  <si>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</si>
  <si>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</si>
  <si>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</si>
  <si>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</si>
  <si>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</si>
  <si>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</si>
  <si>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</si>
  <si>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</si>
  <si>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</si>
  <si>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</si>
  <si>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</si>
  <si>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</si>
  <si>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</si>
  <si>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</si>
  <si>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</si>
  <si>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</si>
  <si>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</si>
  <si>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</si>
  <si>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</si>
  <si>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</si>
  <si>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</si>
  <si>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</si>
  <si>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</si>
  <si>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</si>
  <si>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</si>
  <si>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</si>
  <si>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</si>
  <si>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</si>
  <si>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</si>
  <si>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</si>
  <si>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</si>
  <si>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</si>
  <si>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</si>
  <si>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</si>
  <si>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</si>
  <si>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</si>
  <si>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</si>
  <si>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</si>
  <si>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</si>
  <si>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</si>
  <si>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</si>
  <si>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</si>
  <si>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</si>
  <si>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</si>
  <si>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</si>
  <si>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</si>
  <si>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</si>
  <si>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</si>
  <si>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</si>
  <si>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</si>
  <si>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</si>
  <si>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</si>
  <si>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</si>
  <si>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</si>
  <si>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</si>
  <si>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</si>
  <si>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</si>
  <si>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</si>
  <si>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</si>
  <si>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</si>
  <si>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</si>
  <si>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</si>
  <si>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</si>
  <si>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</si>
  <si>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</si>
  <si>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</si>
  <si>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</si>
  <si>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</si>
  <si>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</si>
  <si>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</si>
  <si>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</si>
  <si>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</si>
  <si>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</si>
  <si>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</si>
  <si>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</si>
  <si>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</si>
  <si>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</si>
  <si>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</si>
  <si>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</si>
  <si>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</si>
  <si>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</si>
  <si>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</si>
  <si>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</si>
  <si>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</si>
  <si>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</si>
  <si>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</si>
  <si>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</si>
  <si>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</si>
  <si>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</si>
  <si>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</si>
  <si>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</si>
  <si>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</si>
  <si>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</si>
  <si>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</si>
  <si>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</si>
  <si>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</si>
  <si>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</si>
  <si>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</si>
  <si>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</si>
  <si>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</si>
  <si>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</si>
  <si>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</si>
  <si>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</si>
  <si>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</si>
  <si>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</si>
  <si>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</si>
  <si>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</si>
  <si>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</si>
  <si>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</si>
  <si>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</si>
  <si>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</si>
  <si>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</si>
  <si>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</si>
  <si>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</si>
  <si>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</si>
  <si>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</si>
  <si>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</si>
  <si>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</si>
  <si>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</si>
  <si>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</si>
  <si>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</si>
  <si>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</si>
  <si>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</si>
  <si>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</si>
  <si>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</si>
  <si>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</si>
  <si>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</si>
  <si>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</si>
  <si>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</si>
  <si>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</si>
  <si>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</si>
  <si>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</si>
  <si>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</si>
  <si>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</si>
  <si>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</si>
  <si>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</si>
  <si>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</si>
  <si>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</si>
  <si>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</si>
  <si>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</si>
  <si>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</si>
  <si>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</si>
  <si>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</si>
  <si>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</si>
  <si>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</si>
  <si>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</si>
  <si>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</si>
  <si>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</si>
  <si>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</si>
  <si>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</si>
  <si>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</si>
  <si>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</si>
  <si>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</si>
  <si>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</si>
  <si>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</si>
  <si>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</si>
  <si>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</si>
  <si>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</si>
  <si>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</si>
  <si>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</si>
  <si>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</si>
  <si>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</si>
  <si>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</si>
  <si>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</si>
  <si>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</si>
  <si>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</si>
  <si>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</si>
  <si>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</si>
  <si>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</si>
  <si>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</si>
  <si>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</si>
  <si>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</si>
  <si>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</si>
  <si>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</si>
  <si>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</si>
  <si>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</si>
  <si>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</si>
  <si>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</si>
  <si>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</si>
  <si>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</si>
  <si>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</si>
  <si>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</si>
  <si>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</si>
  <si>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</si>
  <si>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</si>
  <si>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</si>
  <si>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</si>
  <si>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</si>
  <si>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</si>
  <si>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</si>
  <si>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</si>
  <si>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</si>
  <si>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</si>
  <si>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</si>
  <si>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</si>
  <si>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</si>
  <si>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</si>
  <si>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</si>
  <si>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</si>
  <si>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</si>
  <si>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</si>
  <si>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</si>
  <si>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</si>
  <si>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</si>
  <si>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</si>
  <si>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</si>
  <si>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</si>
  <si>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</si>
  <si>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</si>
  <si>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</si>
  <si>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</si>
  <si>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</si>
  <si>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</si>
  <si>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</si>
  <si>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</si>
  <si>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</si>
  <si>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</si>
  <si>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</si>
  <si>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</si>
  <si>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</si>
  <si>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</si>
  <si>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</si>
  <si>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</si>
  <si>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</si>
  <si>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</si>
  <si>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</si>
  <si>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</si>
  <si>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</si>
  <si>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</si>
  <si>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</si>
  <si>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</si>
  <si>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</si>
  <si>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</si>
  <si>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</si>
  <si>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</si>
  <si>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</si>
  <si>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</si>
  <si>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</si>
  <si>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</si>
  <si>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</si>
  <si>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</si>
  <si>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</si>
  <si>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</si>
  <si>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</si>
  <si>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</si>
  <si>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</si>
  <si>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</si>
  <si>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</si>
  <si>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</si>
  <si>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</si>
  <si>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</si>
  <si>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</si>
  <si>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</si>
  <si>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</si>
  <si>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</si>
  <si>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</si>
  <si>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</si>
  <si>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</si>
  <si>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</si>
  <si>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</si>
  <si>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</si>
  <si>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</si>
  <si>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</si>
  <si>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</si>
  <si>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</si>
  <si>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</si>
  <si>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</si>
  <si>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</si>
  <si>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</si>
  <si>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</si>
  <si>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</si>
  <si>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</si>
  <si>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</si>
  <si>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</si>
  <si>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</si>
  <si>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</si>
  <si>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</si>
  <si>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</si>
  <si>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</si>
  <si>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</si>
  <si>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</si>
  <si>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</si>
  <si>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</si>
  <si>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</si>
  <si>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</si>
  <si>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</si>
  <si>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</si>
  <si>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</si>
  <si>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</si>
  <si>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</si>
  <si>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</si>
  <si>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</si>
  <si>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</si>
  <si>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</si>
  <si>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</si>
  <si>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</si>
  <si>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</si>
  <si>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</si>
  <si>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</si>
  <si>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</si>
  <si>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</si>
  <si>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</si>
  <si>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</si>
  <si>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</si>
  <si>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</si>
  <si>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</si>
  <si>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</si>
  <si>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</si>
  <si>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</si>
  <si>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</si>
  <si>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</si>
  <si>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</si>
  <si>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</si>
  <si>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</si>
  <si>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</si>
  <si>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</si>
  <si>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</si>
  <si>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</si>
  <si>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</si>
  <si>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</si>
  <si>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</si>
  <si>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</si>
  <si>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</si>
  <si>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</si>
  <si>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</si>
  <si>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</si>
  <si>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</si>
  <si>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</si>
  <si>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</si>
  <si>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</si>
  <si>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</si>
  <si>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</si>
  <si>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</si>
  <si>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</si>
  <si>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</si>
  <si>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</si>
  <si>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</si>
  <si>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</si>
  <si>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</si>
  <si>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</si>
  <si>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</si>
  <si>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</si>
  <si>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</si>
  <si>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</si>
  <si>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</si>
  <si>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</si>
  <si>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</si>
  <si>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</si>
  <si>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</si>
  <si>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</si>
  <si>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</si>
  <si>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</si>
  <si>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</si>
  <si>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</si>
  <si>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</si>
  <si>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</si>
  <si>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</si>
  <si>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</si>
  <si>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</si>
  <si>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</si>
  <si>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</si>
  <si>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</si>
  <si>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</si>
  <si>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</si>
  <si>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</si>
  <si>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</si>
  <si>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</si>
  <si>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</si>
  <si>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</si>
  <si>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</si>
  <si>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</si>
  <si>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</si>
  <si>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</si>
  <si>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</si>
  <si>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</si>
  <si>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</si>
  <si>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</si>
  <si>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</si>
  <si>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</si>
  <si>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</si>
  <si>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</si>
  <si>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</si>
  <si>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</si>
  <si>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</si>
  <si>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</si>
  <si>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</si>
  <si>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</si>
  <si>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</si>
  <si>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</si>
  <si>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</si>
  <si>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</si>
  <si>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</si>
  <si>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</si>
  <si>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</si>
  <si>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</si>
  <si>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</si>
  <si>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</si>
  <si>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</si>
  <si>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</si>
  <si>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</si>
  <si>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</si>
  <si>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</si>
  <si>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</si>
  <si>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</si>
  <si>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</si>
  <si>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</si>
  <si>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</si>
  <si>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</si>
  <si>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</si>
  <si>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</si>
  <si>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</si>
  <si>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</si>
  <si>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</si>
  <si>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</si>
  <si>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</si>
  <si>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</si>
  <si>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</si>
  <si>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</si>
  <si>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</si>
  <si>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</si>
  <si>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</si>
  <si>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</si>
  <si>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</si>
  <si>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</si>
  <si>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</si>
  <si>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</si>
  <si>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</si>
  <si>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</si>
  <si>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</si>
  <si>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</si>
  <si>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</si>
  <si>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</si>
  <si>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</si>
  <si>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</si>
  <si>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</si>
  <si>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</si>
  <si>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</si>
  <si>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</si>
  <si>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</si>
  <si>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</si>
  <si>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</si>
  <si>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</si>
  <si>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</si>
  <si>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</si>
  <si>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</si>
  <si>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</si>
  <si>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</si>
  <si>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</si>
  <si>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</si>
  <si>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</si>
  <si>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</si>
  <si>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</si>
  <si>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</si>
  <si>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</si>
  <si>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</si>
  <si>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</si>
  <si>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</si>
  <si>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</si>
  <si>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</si>
  <si>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</si>
  <si>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</si>
  <si>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</si>
  <si>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</si>
  <si>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</si>
  <si>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</si>
  <si>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</si>
  <si>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</si>
  <si>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</si>
  <si>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</si>
  <si>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</si>
  <si>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</si>
  <si>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</si>
  <si>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</si>
  <si>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</si>
  <si>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</si>
  <si>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</si>
  <si>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</si>
  <si>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</si>
  <si>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</si>
  <si>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</si>
  <si>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</si>
  <si>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</si>
  <si>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</si>
  <si>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</si>
  <si>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</si>
  <si>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</si>
  <si>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</si>
  <si>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</si>
  <si>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</si>
  <si>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</si>
  <si>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</si>
  <si>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</si>
  <si>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</si>
  <si>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</si>
  <si>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</si>
  <si>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</si>
  <si>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</si>
  <si>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</si>
  <si>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</si>
  <si>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</si>
  <si>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</si>
  <si>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</si>
  <si>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</si>
  <si>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</si>
  <si>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</si>
  <si>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</si>
  <si>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</si>
  <si>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</si>
  <si>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</si>
  <si>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</si>
  <si>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</si>
  <si>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</si>
  <si>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</si>
  <si>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</si>
  <si>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</si>
  <si>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</si>
  <si>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</si>
  <si>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</si>
  <si>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</si>
  <si>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</si>
  <si>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</si>
  <si>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</si>
  <si>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</si>
  <si>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</si>
  <si>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</si>
  <si>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</si>
  <si>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</si>
  <si>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</si>
  <si>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</si>
  <si>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</si>
  <si>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</si>
  <si>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</si>
  <si>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</si>
  <si>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</si>
  <si>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</si>
  <si>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</si>
  <si>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</si>
  <si>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</si>
  <si>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</si>
  <si>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</si>
  <si>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</si>
  <si>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</si>
  <si>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</si>
  <si>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</si>
  <si>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</si>
  <si>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</si>
  <si>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</si>
  <si>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</si>
  <si>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</si>
  <si>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</si>
  <si>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</si>
  <si>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</si>
  <si>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</si>
  <si>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</si>
  <si>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</si>
  <si>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</si>
  <si>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</si>
  <si>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</si>
  <si>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</si>
  <si>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</si>
  <si>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</si>
  <si>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</si>
  <si>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</si>
  <si>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</si>
  <si>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</si>
  <si>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</si>
  <si>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</si>
  <si>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</si>
  <si>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</si>
  <si>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</si>
  <si>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</si>
  <si>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</si>
  <si>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</si>
  <si>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</si>
  <si>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</si>
  <si>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</si>
  <si>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</si>
  <si>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</si>
  <si>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</si>
  <si>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</si>
  <si>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</si>
  <si>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</si>
  <si>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</si>
  <si>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</si>
  <si>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</si>
  <si>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</si>
  <si>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</si>
  <si>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</si>
  <si>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</si>
  <si>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</si>
  <si>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</si>
  <si>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</si>
  <si>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</si>
  <si>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</si>
  <si>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</si>
  <si>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</si>
  <si>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</si>
  <si>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</si>
  <si>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</si>
  <si>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</si>
  <si>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</si>
  <si>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</si>
  <si>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</si>
  <si>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</si>
  <si>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</si>
  <si>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</si>
  <si>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</si>
  <si>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</si>
  <si>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</si>
  <si>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</si>
  <si>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</si>
  <si>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</si>
  <si>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</si>
  <si>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</si>
  <si>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</si>
  <si>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</si>
  <si>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</si>
  <si>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</si>
  <si>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</si>
  <si>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</si>
  <si>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</si>
  <si>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</si>
  <si>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</si>
  <si>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</si>
  <si>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</si>
  <si>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</si>
  <si>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</si>
  <si>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</si>
  <si>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</si>
  <si>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</si>
  <si>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</si>
  <si>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</si>
  <si>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</si>
  <si>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</si>
  <si>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</si>
  <si>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</si>
  <si>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</si>
  <si>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</si>
  <si>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</si>
  <si>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</si>
  <si>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</si>
  <si>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</si>
  <si>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</si>
  <si>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</si>
  <si>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</si>
  <si>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</si>
  <si>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</si>
  <si>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</si>
  <si>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</si>
  <si>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</si>
  <si>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</si>
  <si>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</si>
  <si>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</si>
  <si>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</si>
  <si>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</si>
  <si>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</si>
  <si>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</si>
  <si>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</si>
  <si>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</si>
  <si>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</si>
  <si>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</si>
  <si>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</si>
  <si>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</si>
  <si>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</si>
  <si>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</si>
  <si>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</si>
  <si>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</si>
  <si>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</si>
  <si>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</si>
  <si>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</si>
  <si>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</si>
  <si>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</si>
  <si>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</si>
  <si>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</si>
  <si>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</si>
  <si>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</si>
  <si>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</si>
  <si>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</si>
  <si>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</si>
  <si>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</si>
  <si>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</si>
  <si>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</si>
  <si>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</si>
  <si>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</si>
  <si>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</si>
  <si>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</si>
  <si>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</si>
  <si>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</si>
  <si>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</si>
  <si>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</si>
  <si>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</si>
  <si>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</si>
  <si>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</si>
  <si>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</si>
  <si>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</si>
  <si>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</si>
  <si>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</si>
  <si>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</si>
  <si>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</si>
  <si>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</si>
  <si>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</si>
  <si>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</si>
  <si>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</si>
  <si>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</si>
  <si>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</si>
  <si>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</si>
  <si>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</si>
  <si>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</si>
  <si>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</si>
  <si>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</si>
  <si>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</si>
  <si>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</si>
  <si>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</si>
  <si>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</si>
  <si>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</si>
  <si>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</si>
  <si>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</si>
  <si>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</si>
  <si>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</si>
  <si>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</si>
  <si>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</si>
  <si>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</si>
  <si>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</si>
  <si>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</si>
  <si>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</si>
  <si>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</si>
  <si>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</si>
  <si>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</si>
  <si>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</si>
  <si>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</si>
  <si>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</si>
  <si>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</si>
  <si>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</si>
  <si>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</si>
  <si>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</si>
  <si>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</si>
  <si>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</si>
  <si>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</si>
  <si>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</si>
  <si>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</si>
  <si>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</si>
  <si>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</si>
  <si>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</si>
  <si>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</si>
  <si>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</si>
  <si>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</si>
  <si>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</si>
  <si>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</si>
  <si>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</si>
  <si>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</si>
  <si>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</si>
  <si>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</si>
  <si>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</si>
  <si>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</si>
  <si>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</si>
  <si>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</si>
  <si>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</si>
  <si>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</si>
  <si>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</si>
  <si>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</si>
  <si>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</si>
  <si>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</si>
  <si>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</si>
  <si>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</si>
  <si>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</si>
  <si>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</si>
  <si>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</si>
  <si>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</si>
  <si>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</si>
  <si>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</si>
  <si>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</si>
  <si>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</si>
  <si>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</si>
  <si>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</si>
  <si>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</si>
  <si>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</si>
  <si>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</si>
  <si>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</si>
  <si>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</si>
  <si>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</si>
  <si>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</si>
  <si>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</si>
  <si>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</si>
  <si>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</si>
  <si>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</si>
  <si>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</si>
  <si>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</si>
  <si>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</si>
  <si>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</si>
  <si>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</si>
  <si>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</si>
  <si>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</si>
  <si>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</si>
  <si>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</si>
  <si>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</si>
  <si>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</si>
  <si>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</si>
  <si>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</si>
  <si>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</si>
  <si>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</si>
  <si>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</si>
  <si>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</si>
  <si>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</si>
  <si>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</si>
  <si>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</si>
  <si>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</si>
  <si>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</si>
  <si>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</si>
  <si>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</si>
  <si>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</si>
  <si>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</si>
  <si>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</si>
  <si>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</si>
  <si>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</si>
  <si>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</si>
  <si>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</si>
  <si>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</si>
  <si>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</si>
  <si>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</si>
  <si>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</si>
  <si>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</si>
  <si>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</si>
  <si>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</si>
  <si>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</si>
  <si>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</si>
  <si>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</si>
  <si>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</si>
  <si>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</si>
  <si>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</si>
  <si>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</si>
  <si>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</si>
  <si>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</si>
  <si>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</si>
  <si>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</si>
  <si>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</si>
  <si>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</si>
  <si>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</si>
  <si>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</si>
  <si>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</si>
  <si>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</si>
  <si>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</si>
  <si>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</si>
  <si>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</si>
  <si>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</si>
  <si>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</si>
  <si>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</si>
  <si>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</si>
  <si>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</si>
  <si>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</si>
  <si>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</si>
  <si>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</si>
  <si>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</si>
  <si>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</si>
  <si>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</si>
  <si>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</si>
  <si>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</si>
  <si>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</si>
  <si>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</si>
  <si>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</si>
  <si>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</si>
  <si>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</si>
  <si>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</si>
  <si>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</si>
  <si>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</si>
  <si>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</si>
  <si>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</si>
  <si>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</si>
  <si>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</si>
  <si>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</si>
  <si>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</si>
  <si>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</si>
  <si>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</si>
  <si>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</si>
  <si>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</si>
  <si>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</si>
  <si>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</si>
  <si>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</si>
  <si>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</si>
  <si>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</si>
  <si>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</si>
  <si>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</si>
  <si>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</si>
  <si>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</si>
  <si>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</si>
  <si>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</si>
  <si>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</si>
  <si>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</si>
  <si>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</si>
  <si>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</si>
  <si>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</si>
  <si>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</si>
  <si>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</si>
  <si>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</si>
  <si>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</si>
  <si>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</si>
  <si>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</si>
  <si>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</si>
  <si>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</si>
  <si>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</si>
  <si>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</si>
  <si>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</si>
  <si>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</si>
  <si>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</si>
  <si>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</si>
  <si>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</si>
  <si>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</si>
  <si>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</si>
  <si>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</si>
  <si>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</si>
  <si>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</si>
  <si>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</si>
  <si>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</si>
  <si>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</si>
  <si>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</si>
  <si>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</si>
  <si>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</si>
  <si>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</si>
  <si>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</si>
  <si>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</si>
  <si>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</si>
  <si>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</si>
  <si>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</si>
  <si>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</si>
  <si>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</si>
  <si>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</si>
  <si>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</si>
  <si>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</si>
  <si>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</si>
  <si>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</si>
  <si>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</si>
  <si>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</si>
  <si>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</si>
  <si>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</si>
  <si>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</si>
  <si>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</si>
  <si>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</si>
  <si>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</si>
  <si>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</si>
  <si>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</si>
  <si>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</si>
  <si>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</si>
  <si>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</si>
  <si>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</si>
  <si>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</si>
  <si>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</si>
  <si>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</si>
  <si>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</si>
  <si>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</si>
  <si>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</si>
  <si>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</si>
  <si>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</si>
  <si>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</si>
  <si>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</si>
  <si>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</si>
  <si>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</si>
  <si>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</si>
  <si>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</si>
  <si>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</si>
  <si>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</si>
  <si>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</si>
  <si>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</si>
  <si>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</si>
  <si>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</si>
  <si>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</si>
  <si>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</si>
  <si>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</si>
  <si>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</si>
  <si>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</si>
  <si>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</si>
  <si>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</si>
  <si>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</si>
  <si>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</si>
  <si>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</si>
  <si>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</si>
  <si>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</si>
  <si>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</si>
  <si>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</si>
  <si>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</si>
  <si>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</si>
  <si>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</si>
  <si>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</si>
  <si>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</si>
  <si>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</si>
  <si>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</si>
  <si>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</si>
  <si>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</si>
  <si>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</si>
  <si>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</si>
  <si>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</si>
  <si>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</si>
  <si>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</si>
  <si>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</si>
  <si>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</si>
  <si>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</si>
  <si>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</si>
  <si>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</si>
  <si>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</si>
  <si>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</si>
  <si>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</si>
  <si>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</si>
  <si>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</si>
  <si>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</si>
  <si>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</si>
  <si>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</si>
  <si>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</si>
  <si>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</si>
  <si>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</si>
  <si>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</si>
  <si>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</si>
  <si>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</si>
  <si>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</si>
  <si>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</si>
  <si>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</si>
  <si>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</si>
  <si>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</si>
  <si>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</si>
  <si>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</si>
  <si>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</si>
  <si>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</si>
  <si>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</si>
  <si>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</si>
  <si>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</si>
  <si>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</si>
  <si>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</si>
  <si>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</si>
  <si>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</si>
  <si>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</si>
  <si>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</si>
  <si>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</si>
  <si>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</si>
  <si>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</si>
  <si>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</si>
  <si>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</si>
  <si>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</si>
  <si>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</si>
  <si>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</si>
  <si>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</si>
  <si>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</si>
  <si>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</si>
  <si>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</si>
  <si>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</si>
  <si>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</si>
  <si>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</si>
  <si>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</si>
  <si>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</si>
  <si>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</si>
  <si>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</si>
  <si>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</si>
  <si>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</si>
  <si>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</si>
  <si>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</si>
  <si>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</si>
  <si>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</si>
  <si>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</si>
  <si>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</si>
  <si>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</si>
  <si>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</si>
  <si>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</si>
  <si>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</si>
  <si>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</si>
  <si>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</si>
  <si>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</si>
  <si>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</si>
  <si>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</si>
  <si>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</si>
  <si>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</si>
  <si>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</si>
  <si>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</si>
  <si>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</si>
  <si>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</si>
  <si>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</si>
  <si>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</si>
  <si>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</si>
  <si>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</si>
  <si>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</si>
  <si>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</si>
  <si>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</si>
  <si>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</si>
  <si>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</si>
  <si>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</si>
  <si>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</si>
  <si>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</si>
  <si>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</si>
  <si>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</si>
  <si>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</si>
  <si>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</si>
  <si>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</si>
  <si>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</si>
  <si>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</si>
  <si>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</si>
  <si>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</si>
  <si>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</si>
  <si>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</si>
  <si>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</si>
  <si>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</si>
  <si>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</si>
  <si>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</si>
  <si>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</si>
  <si>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</si>
  <si>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</si>
  <si>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</si>
  <si>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</si>
  <si>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</si>
  <si>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</si>
  <si>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</si>
  <si>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</si>
  <si>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</si>
  <si>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</si>
  <si>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</si>
  <si>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</si>
  <si>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</si>
  <si>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</si>
  <si>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</si>
  <si>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</si>
  <si>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</si>
  <si>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</si>
  <si>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</si>
  <si>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</si>
  <si>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</si>
  <si>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</si>
  <si>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</si>
  <si>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</si>
  <si>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</si>
  <si>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</si>
  <si>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</si>
  <si>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</si>
  <si>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</si>
  <si>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</si>
  <si>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</si>
  <si>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</si>
  <si>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</si>
  <si>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</si>
  <si>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</si>
  <si>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</si>
  <si>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</si>
  <si>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</si>
  <si>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</si>
  <si>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</si>
  <si>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</si>
  <si>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</si>
  <si>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</si>
  <si>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</si>
  <si>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</si>
  <si>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</si>
  <si>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</si>
  <si>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</si>
  <si>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</si>
  <si>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</si>
  <si>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</si>
  <si>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</si>
  <si>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</si>
  <si>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</si>
  <si>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</si>
  <si>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</si>
  <si>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</si>
  <si>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</si>
  <si>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</si>
  <si>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</si>
  <si>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</si>
  <si>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</si>
  <si>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</si>
  <si>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</si>
  <si>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</si>
  <si>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</si>
  <si>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</si>
  <si>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</si>
  <si>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</si>
  <si>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</si>
  <si>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</si>
  <si>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</si>
  <si>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</si>
  <si>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</si>
  <si>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</si>
  <si>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</si>
  <si>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</si>
  <si>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</si>
  <si>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</si>
  <si>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</si>
  <si>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</si>
  <si>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</si>
  <si>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</si>
  <si>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</si>
  <si>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</si>
  <si>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</si>
  <si>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</si>
  <si>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</si>
  <si>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</si>
  <si>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</si>
  <si>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</si>
  <si>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</si>
  <si>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</si>
  <si>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</si>
  <si>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</si>
  <si>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</si>
  <si>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</si>
  <si>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</si>
  <si>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</si>
  <si>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</si>
  <si>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</si>
  <si>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</si>
  <si>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</si>
  <si>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</si>
  <si>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</si>
  <si>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</si>
  <si>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</si>
  <si>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</si>
  <si>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</si>
  <si>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</si>
  <si>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</si>
  <si>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</si>
  <si>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</si>
  <si>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</si>
  <si>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</si>
  <si>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</si>
  <si>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</si>
  <si>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</si>
  <si>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</si>
  <si>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</si>
  <si>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</si>
  <si>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</si>
  <si>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</si>
  <si>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</si>
  <si>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</si>
  <si>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</si>
  <si>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</si>
  <si>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</si>
  <si>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</si>
  <si>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</si>
  <si>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</si>
  <si>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</si>
  <si>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</si>
  <si>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</si>
  <si>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</si>
  <si>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</si>
  <si>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</si>
  <si>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</si>
  <si>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</si>
  <si>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</si>
  <si>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</si>
  <si>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</si>
  <si>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</si>
  <si>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</si>
  <si>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</si>
  <si>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</si>
  <si>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</si>
  <si>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</si>
  <si>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</si>
  <si>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</si>
  <si>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</si>
  <si>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</si>
  <si>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</si>
  <si>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</si>
  <si>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</si>
  <si>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</si>
  <si>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</si>
  <si>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</si>
  <si>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</si>
  <si>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</si>
  <si>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</si>
  <si>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</si>
  <si>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</si>
  <si>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</si>
  <si>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</si>
  <si>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</si>
  <si>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</si>
  <si>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</si>
  <si>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</si>
  <si>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</si>
  <si>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</si>
  <si>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</si>
  <si>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</si>
  <si>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</si>
  <si>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</si>
  <si>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</si>
  <si>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</si>
  <si>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</si>
  <si>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</si>
  <si>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</si>
  <si>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</si>
  <si>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</si>
  <si>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</si>
  <si>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</si>
  <si>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</si>
  <si>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</si>
  <si>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</si>
  <si>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</si>
  <si>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</si>
  <si>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</si>
  <si>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</si>
  <si>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</si>
  <si>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</si>
  <si>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</si>
  <si>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</si>
  <si>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</si>
  <si>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</si>
  <si>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</si>
  <si>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</si>
  <si>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</si>
  <si>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</si>
  <si>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</si>
  <si>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</si>
  <si>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</si>
  <si>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</si>
  <si>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</si>
  <si>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</si>
  <si>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</si>
  <si>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</si>
  <si>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</si>
  <si>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</si>
  <si>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</si>
  <si>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</si>
  <si>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</si>
  <si>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</si>
  <si>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</si>
  <si>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</si>
  <si>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</si>
  <si>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</si>
  <si>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</si>
  <si>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</si>
  <si>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</si>
  <si>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</si>
  <si>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</si>
  <si>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</si>
  <si>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</si>
  <si>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</si>
  <si>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</si>
  <si>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</si>
  <si>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</si>
  <si>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</si>
  <si>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</si>
  <si>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</si>
  <si>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</si>
  <si>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</si>
  <si>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</si>
  <si>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</si>
  <si>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</si>
  <si>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</si>
  <si>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</si>
  <si>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</si>
  <si>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</si>
  <si>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</si>
  <si>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</si>
  <si>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</si>
  <si>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</si>
  <si>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</si>
  <si>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</si>
  <si>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</si>
  <si>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</si>
  <si>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</si>
  <si>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</si>
  <si>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</si>
  <si>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</si>
  <si>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</si>
  <si>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</si>
  <si>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</si>
  <si>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</si>
  <si>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</si>
  <si>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</si>
  <si>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</si>
  <si>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</si>
  <si>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</si>
  <si>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</si>
  <si>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</si>
  <si>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</si>
  <si>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</si>
  <si>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</si>
  <si>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</si>
  <si>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</si>
  <si>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</si>
  <si>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</si>
  <si>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</si>
  <si>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</si>
  <si>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</si>
  <si>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</si>
  <si>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</si>
  <si>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</si>
  <si>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</si>
  <si>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</si>
  <si>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</si>
  <si>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</si>
  <si>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</si>
  <si>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</si>
  <si>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</si>
  <si>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</si>
  <si>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</si>
  <si>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</si>
  <si>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</si>
  <si>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</si>
  <si>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</si>
  <si>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</si>
  <si>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</si>
  <si>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</si>
  <si>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</si>
  <si>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</si>
  <si>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</si>
  <si>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</si>
  <si>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</si>
  <si>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</si>
  <si>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</si>
  <si>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</si>
  <si>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</si>
  <si>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</si>
  <si>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</si>
  <si>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</si>
  <si>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</si>
  <si>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</si>
  <si>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</si>
  <si>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</si>
  <si>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</si>
  <si>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</si>
  <si>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</si>
  <si>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</si>
  <si>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</si>
  <si>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</si>
  <si>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</si>
  <si>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</si>
  <si>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</si>
  <si>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</si>
  <si>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</si>
  <si>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</si>
  <si>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</si>
  <si>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</si>
  <si>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</si>
  <si>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</si>
  <si>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</si>
  <si>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</si>
  <si>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</si>
  <si>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</si>
  <si>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</si>
  <si>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</si>
  <si>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</si>
  <si>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</si>
  <si>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</si>
  <si>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</si>
  <si>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</si>
  <si>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</si>
  <si>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</si>
  <si>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</si>
  <si>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</si>
  <si>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</si>
  <si>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</si>
  <si>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</si>
  <si>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</si>
  <si>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</si>
  <si>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</si>
  <si>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</si>
  <si>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</si>
  <si>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</si>
  <si>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</si>
  <si>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</si>
  <si>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</si>
  <si>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</si>
  <si>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</si>
  <si>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</si>
  <si>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</si>
  <si>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</si>
  <si>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</si>
  <si>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</si>
  <si>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</si>
  <si>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</si>
  <si>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</si>
  <si>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</si>
  <si>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</si>
  <si>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</si>
  <si>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</si>
  <si>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</si>
  <si>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</si>
  <si>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</si>
  <si>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</si>
  <si>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</si>
  <si>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</si>
  <si>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</si>
  <si>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</si>
  <si>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</si>
  <si>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</si>
  <si>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</si>
  <si>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</si>
  <si>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</si>
  <si>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</si>
  <si>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</si>
  <si>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</si>
  <si>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</si>
  <si>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</si>
  <si>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</si>
  <si>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</si>
  <si>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</si>
  <si>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</si>
  <si>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</si>
  <si>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</si>
  <si>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</si>
  <si>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</si>
  <si>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</si>
  <si>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</si>
  <si>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</si>
  <si>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</si>
  <si>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</si>
  <si>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</si>
  <si>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</si>
  <si>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</si>
  <si>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</si>
  <si>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</si>
  <si>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</si>
  <si>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</si>
  <si>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</si>
  <si>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</si>
  <si>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</si>
  <si>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</si>
  <si>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</si>
  <si>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</si>
  <si>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</si>
  <si>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</si>
  <si>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</si>
  <si>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</si>
  <si>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</si>
  <si>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</si>
  <si>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</si>
  <si>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</si>
  <si>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</si>
  <si>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</si>
  <si>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</si>
  <si>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</si>
  <si>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</si>
  <si>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</si>
  <si>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</si>
  <si>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</si>
  <si>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</si>
  <si>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</si>
  <si>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</si>
  <si>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</si>
  <si>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</si>
  <si>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</si>
  <si>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</si>
  <si>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</si>
  <si>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</si>
  <si>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</si>
  <si>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</si>
  <si>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</si>
  <si>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</si>
  <si>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</si>
  <si>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</si>
  <si>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</si>
  <si>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</si>
  <si>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</si>
  <si>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</si>
  <si>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</si>
  <si>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</si>
  <si>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</si>
  <si>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</si>
  <si>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</si>
  <si>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</si>
  <si>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</si>
  <si>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</si>
  <si>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</si>
  <si>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</si>
  <si>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</si>
  <si>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</si>
  <si>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</si>
  <si>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</si>
  <si>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</si>
  <si>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</si>
  <si>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</si>
  <si>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</si>
  <si>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</si>
  <si>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</si>
  <si>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</si>
  <si>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</si>
  <si>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</si>
  <si>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</si>
  <si>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</si>
  <si>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</si>
  <si>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</si>
  <si>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</si>
  <si>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</si>
  <si>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</si>
  <si>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</si>
  <si>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</si>
  <si>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</si>
  <si>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</si>
  <si>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</si>
  <si>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</si>
  <si>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</si>
  <si>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</si>
  <si>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</si>
  <si>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</si>
  <si>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</si>
  <si>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</si>
  <si>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</si>
  <si>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</si>
  <si>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</si>
  <si>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</si>
  <si>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</si>
  <si>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</si>
  <si>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</si>
  <si>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</si>
  <si>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</si>
  <si>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</si>
  <si>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</si>
  <si>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</si>
  <si>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</si>
  <si>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</si>
  <si>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</si>
  <si>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</si>
  <si>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</si>
  <si>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</si>
  <si>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</si>
  <si>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</si>
  <si>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</si>
  <si>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</si>
  <si>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</si>
  <si>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</si>
  <si>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</si>
  <si>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</si>
  <si>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</si>
  <si>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</si>
  <si>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</si>
  <si>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</si>
  <si>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</si>
  <si>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</si>
  <si>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</si>
  <si>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</si>
  <si>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</si>
  <si>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</si>
  <si>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</si>
  <si>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</si>
  <si>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</si>
  <si>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</si>
  <si>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</si>
  <si>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</si>
  <si>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</si>
  <si>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</si>
  <si>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</si>
  <si>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</si>
  <si>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</si>
  <si>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</si>
  <si>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</si>
  <si>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</si>
  <si>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</si>
  <si>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</si>
  <si>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</si>
  <si>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</si>
  <si>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</si>
  <si>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</si>
  <si>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</si>
  <si>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</si>
  <si>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</si>
  <si>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</si>
  <si>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</si>
  <si>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</si>
  <si>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</si>
  <si>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</si>
  <si>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</si>
  <si>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</si>
  <si>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</si>
  <si>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</si>
  <si>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</si>
  <si>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</si>
  <si>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</si>
  <si>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</si>
  <si>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</si>
  <si>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</si>
  <si>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</si>
  <si>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</si>
  <si>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</si>
  <si>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</si>
  <si>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</si>
  <si>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</si>
  <si>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</si>
  <si>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</si>
  <si>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</si>
  <si>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</si>
  <si>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</si>
  <si>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</si>
  <si>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</si>
  <si>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</si>
  <si>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</si>
  <si>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</si>
  <si>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</si>
  <si>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</si>
  <si>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</si>
  <si>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</si>
  <si>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</si>
  <si>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</si>
  <si>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</si>
  <si>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</si>
  <si>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</si>
  <si>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</si>
  <si>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</si>
  <si>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</si>
  <si>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</si>
  <si>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</si>
  <si>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</si>
  <si>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</si>
  <si>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</si>
  <si>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</si>
  <si>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</si>
  <si>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</si>
  <si>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</si>
  <si>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</si>
  <si>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</si>
  <si>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</si>
  <si>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</si>
  <si>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</si>
  <si>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</si>
  <si>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</si>
  <si>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</si>
  <si>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</si>
  <si>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</si>
  <si>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</si>
  <si>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</si>
  <si>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</si>
  <si>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</si>
  <si>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</si>
  <si>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</si>
  <si>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</si>
  <si>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</si>
  <si>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</si>
  <si>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</si>
  <si>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</si>
  <si>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</si>
  <si>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</si>
  <si>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</si>
  <si>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</si>
  <si>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</si>
  <si>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</si>
  <si>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</si>
  <si>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</si>
  <si>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</si>
  <si>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</si>
  <si>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</si>
  <si>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</si>
  <si>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</si>
  <si>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</si>
  <si>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</si>
  <si>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</si>
  <si>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</si>
  <si>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</si>
  <si>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</si>
  <si>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</si>
  <si>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</si>
  <si>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</si>
  <si>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</si>
  <si>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</si>
  <si>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</si>
  <si>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</si>
  <si>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</si>
  <si>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</si>
  <si>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</si>
  <si>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</si>
  <si>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</si>
  <si>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</si>
  <si>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</si>
  <si>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</si>
  <si>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</si>
  <si>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</si>
  <si>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</si>
  <si>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</si>
  <si>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</si>
  <si>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</si>
  <si>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</si>
  <si>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</si>
  <si>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</si>
  <si>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</si>
  <si>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</si>
  <si>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</si>
  <si>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</si>
  <si>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</si>
  <si>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</si>
  <si>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</si>
  <si>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</si>
  <si>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</si>
  <si>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</si>
  <si>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</si>
  <si>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</si>
  <si>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</si>
  <si>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</si>
  <si>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</si>
  <si>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</si>
  <si>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</si>
  <si>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</si>
  <si>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</si>
  <si>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</si>
  <si>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</si>
  <si>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</si>
  <si>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</si>
  <si>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</si>
  <si>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</si>
  <si>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</si>
  <si>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</si>
  <si>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</si>
  <si>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</si>
  <si>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</si>
  <si>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</si>
  <si>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</si>
  <si>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</si>
  <si>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</si>
  <si>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</si>
  <si>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</si>
  <si>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</si>
  <si>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</si>
  <si>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</si>
  <si>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</si>
  <si>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</si>
  <si>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</si>
  <si>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</si>
  <si>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</si>
  <si>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</si>
  <si>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</si>
  <si>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</si>
  <si>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</si>
  <si>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</si>
  <si>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</si>
  <si>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</si>
  <si>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</si>
  <si>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</si>
  <si>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</si>
  <si>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</si>
  <si>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</si>
  <si>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</si>
  <si>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</si>
  <si>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</si>
  <si>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</si>
  <si>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</si>
  <si>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</si>
  <si>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</si>
  <si>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</si>
  <si>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</si>
  <si>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</si>
  <si>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</si>
  <si>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</si>
  <si>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</si>
  <si>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</si>
  <si>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</si>
  <si>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</si>
  <si>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</si>
  <si>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</si>
  <si>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</si>
  <si>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</si>
  <si>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</si>
  <si>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</si>
  <si>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</si>
  <si>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</si>
  <si>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</si>
  <si>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</si>
  <si>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</si>
  <si>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</si>
  <si>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</si>
  <si>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</si>
  <si>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</si>
  <si>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</si>
  <si>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</si>
  <si>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</si>
  <si>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</si>
  <si>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</si>
  <si>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</si>
  <si>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</si>
  <si>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</si>
  <si>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</si>
  <si>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</si>
  <si>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</si>
  <si>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</si>
  <si>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</si>
  <si>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</si>
  <si>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</si>
  <si>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</si>
  <si>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</si>
  <si>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</si>
  <si>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</si>
  <si>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</si>
  <si>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</si>
  <si>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</si>
  <si>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</si>
  <si>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</si>
  <si>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</si>
  <si>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</si>
  <si>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</si>
  <si>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</si>
  <si>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</si>
  <si>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</si>
  <si>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</si>
  <si>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</si>
  <si>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</si>
  <si>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</si>
  <si>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</si>
  <si>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</si>
  <si>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</si>
  <si>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</si>
  <si>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</si>
  <si>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</si>
  <si>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</si>
  <si>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</si>
  <si>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</si>
  <si>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</si>
  <si>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</si>
  <si>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</si>
  <si>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</si>
  <si>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</si>
  <si>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</si>
  <si>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</si>
  <si>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</si>
  <si>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</si>
  <si>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</si>
  <si>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</si>
  <si>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</si>
  <si>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</si>
  <si>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</si>
  <si>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</si>
  <si>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</si>
  <si>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</si>
  <si>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</si>
  <si>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</si>
  <si>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</si>
  <si>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</si>
  <si>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</si>
  <si>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</si>
  <si>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</si>
  <si>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</si>
  <si>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</si>
  <si>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</si>
  <si>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</si>
  <si>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</si>
  <si>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</si>
  <si>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</si>
  <si>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</si>
  <si>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</si>
  <si>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</si>
  <si>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</si>
  <si>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</si>
  <si>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</si>
  <si>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</si>
  <si>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</si>
  <si>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</si>
  <si>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</si>
  <si>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</si>
  <si>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</si>
  <si>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</si>
  <si>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</si>
  <si>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</si>
  <si>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</si>
  <si>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</si>
  <si>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</si>
  <si>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</si>
  <si>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</si>
  <si>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</si>
  <si>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</si>
  <si>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</si>
  <si>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</si>
  <si>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</si>
  <si>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</si>
  <si>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</si>
  <si>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</si>
  <si>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</si>
  <si>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</si>
  <si>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</si>
  <si>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</si>
  <si>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</si>
  <si>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</si>
  <si>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</si>
  <si>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</si>
  <si>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</si>
  <si>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</si>
  <si>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</si>
  <si>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</si>
  <si>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</si>
  <si>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</si>
  <si>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</si>
  <si>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</si>
  <si>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</si>
  <si>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</si>
  <si>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</si>
  <si>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</si>
  <si>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</si>
  <si>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</si>
  <si>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</si>
  <si>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</si>
  <si>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</si>
  <si>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</si>
  <si>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</si>
  <si>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</si>
  <si>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</si>
  <si>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</si>
  <si>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</si>
  <si>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</si>
  <si>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</si>
  <si>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</si>
  <si>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</si>
  <si>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</si>
  <si>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</si>
  <si>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</si>
  <si>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</si>
  <si>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</si>
  <si>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</si>
  <si>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</si>
  <si>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</si>
  <si>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</si>
  <si>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</si>
  <si>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</si>
  <si>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</si>
  <si>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</si>
  <si>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</si>
  <si>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</si>
  <si>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</si>
  <si>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</si>
  <si>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</si>
  <si>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</si>
  <si>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</si>
  <si>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</si>
  <si>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</si>
  <si>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</si>
  <si>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</si>
  <si>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</si>
  <si>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</si>
  <si>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</si>
  <si>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</si>
  <si>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</si>
  <si>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</si>
  <si>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</si>
  <si>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</si>
  <si>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</si>
  <si>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</si>
  <si>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</si>
  <si>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</si>
  <si>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</si>
  <si>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</si>
  <si>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</si>
  <si>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</si>
  <si>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</si>
  <si>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</si>
  <si>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</si>
  <si>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</si>
  <si>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</si>
  <si>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</si>
  <si>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</si>
  <si>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</si>
  <si>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</si>
  <si>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</si>
  <si>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</si>
  <si>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</si>
  <si>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</si>
  <si>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</si>
  <si>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</si>
  <si>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</si>
  <si>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</si>
  <si>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</si>
  <si>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</si>
  <si>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</si>
  <si>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</si>
  <si>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</si>
  <si>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</si>
  <si>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</si>
  <si>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</si>
  <si>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</si>
  <si>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</si>
  <si>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</si>
  <si>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</si>
  <si>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</si>
  <si>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</si>
  <si>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</si>
  <si>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</si>
  <si>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</si>
  <si>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</si>
  <si>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</si>
  <si>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</si>
  <si>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</si>
  <si>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</si>
  <si>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</si>
  <si>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</si>
  <si>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</si>
  <si>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</si>
  <si>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</si>
  <si>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</si>
  <si>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</si>
  <si>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</si>
  <si>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</si>
  <si>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</si>
  <si>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</si>
  <si>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</si>
  <si>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</si>
  <si>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</si>
  <si>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</si>
  <si>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</si>
  <si>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</si>
  <si>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</si>
  <si>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</si>
  <si>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</si>
  <si>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</si>
  <si>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</si>
  <si>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</si>
  <si>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</si>
  <si>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</si>
  <si>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</si>
  <si>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</si>
  <si>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</si>
  <si>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</si>
  <si>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</si>
  <si>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</si>
  <si>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</si>
  <si>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</si>
  <si>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</si>
  <si>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</si>
  <si>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</si>
  <si>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</si>
  <si>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</si>
  <si>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</si>
  <si>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</si>
  <si>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</si>
  <si>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</si>
  <si>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</si>
  <si>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</si>
  <si>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</si>
  <si>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</si>
  <si>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</si>
  <si>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</si>
  <si>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</si>
  <si>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</si>
  <si>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</si>
  <si>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</si>
  <si>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</si>
  <si>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</si>
  <si>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</si>
  <si>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</si>
  <si>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</si>
  <si>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</si>
  <si>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</si>
  <si>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</si>
  <si>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</si>
  <si>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</si>
  <si>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</si>
  <si>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</si>
  <si>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</si>
  <si>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</si>
  <si>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</si>
  <si>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</si>
  <si>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</si>
  <si>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</si>
  <si>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</si>
  <si>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</si>
  <si>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</si>
  <si>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</si>
  <si>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</si>
  <si>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</si>
  <si>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</si>
  <si>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</si>
  <si>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</si>
  <si>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</si>
  <si>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</si>
  <si>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</si>
  <si>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</si>
  <si>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</si>
  <si>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</si>
  <si>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</si>
  <si>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</si>
  <si>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</si>
  <si>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</si>
  <si>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</si>
  <si>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</si>
  <si>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</si>
  <si>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</si>
  <si>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</si>
  <si>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</si>
  <si>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</si>
  <si>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</si>
  <si>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</si>
  <si>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</si>
  <si>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</si>
  <si>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</si>
  <si>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</si>
  <si>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</si>
  <si>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</si>
  <si>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</si>
  <si>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</si>
  <si>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</si>
  <si>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</si>
  <si>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</si>
  <si>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</si>
  <si>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</si>
  <si>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</si>
  <si>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</si>
  <si>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</si>
  <si>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</si>
  <si>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</si>
  <si>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</si>
  <si>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</si>
  <si>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</si>
  <si>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</si>
  <si>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</si>
  <si>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</si>
  <si>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</si>
  <si>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</si>
  <si>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</si>
  <si>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</si>
  <si>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</si>
  <si>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</si>
  <si>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</si>
  <si>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</si>
  <si>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</si>
  <si>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</si>
  <si>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</si>
  <si>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</si>
  <si>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</si>
  <si>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</si>
  <si>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</si>
  <si>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</si>
  <si>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</si>
  <si>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</si>
  <si>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</si>
  <si>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</si>
  <si>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</si>
  <si>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</si>
  <si>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</si>
  <si>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</si>
  <si>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</si>
  <si>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</si>
  <si>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</si>
  <si>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</si>
  <si>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</si>
  <si>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</si>
  <si>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</si>
  <si>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</si>
  <si>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</si>
  <si>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</si>
  <si>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</si>
  <si>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</si>
  <si>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</si>
  <si>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</si>
  <si>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</si>
  <si>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</si>
  <si>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</si>
  <si>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</si>
  <si>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</si>
  <si>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</si>
  <si>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</si>
  <si>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</si>
  <si>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</si>
  <si>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</si>
  <si>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</si>
  <si>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</si>
  <si>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</si>
  <si>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</si>
  <si>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</si>
  <si>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</si>
  <si>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</si>
  <si>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</si>
  <si>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</si>
  <si>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</si>
  <si>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</si>
  <si>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</si>
  <si>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</si>
  <si>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</si>
  <si>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</si>
  <si>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</si>
  <si>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</si>
  <si>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</si>
  <si>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</si>
  <si>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</si>
  <si>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</si>
  <si>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</si>
  <si>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</si>
  <si>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</si>
  <si>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</si>
  <si>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</si>
  <si>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</si>
  <si>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</si>
  <si>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</si>
  <si>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</si>
  <si>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</si>
  <si>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</si>
  <si>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</si>
  <si>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</si>
  <si>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</si>
  <si>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</si>
  <si>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</si>
  <si>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</si>
  <si>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</si>
  <si>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</si>
  <si>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</si>
  <si>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</si>
  <si>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</si>
  <si>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</si>
  <si>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</si>
  <si>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</si>
  <si>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</si>
  <si>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</si>
  <si>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</si>
  <si>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</si>
  <si>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</si>
  <si>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</si>
  <si>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</si>
  <si>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</si>
  <si>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</si>
  <si>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</si>
  <si>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</si>
  <si>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</si>
  <si>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</si>
  <si>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</si>
  <si>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</si>
  <si>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</si>
  <si>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</si>
  <si>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</si>
  <si>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</si>
  <si>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</si>
  <si>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</si>
  <si>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</si>
  <si>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</si>
  <si>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</si>
  <si>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</si>
  <si>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</si>
  <si>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</si>
  <si>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</si>
  <si>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</si>
  <si>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</si>
  <si>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</si>
  <si>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</si>
  <si>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</si>
  <si>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</si>
  <si>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</si>
  <si>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</si>
  <si>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</si>
  <si>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</si>
  <si>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</si>
  <si>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</si>
  <si>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</si>
  <si>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</si>
  <si>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</si>
  <si>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</si>
  <si>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</si>
  <si>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</si>
  <si>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</si>
  <si>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</si>
  <si>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</si>
  <si>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</si>
  <si>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</si>
  <si>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</si>
  <si>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</si>
  <si>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</si>
  <si>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</si>
  <si>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</si>
  <si>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</si>
  <si>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</si>
  <si>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</si>
  <si>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</si>
  <si>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</si>
  <si>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</si>
  <si>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</si>
  <si>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</si>
  <si>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</si>
  <si>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</si>
  <si>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</si>
  <si>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</si>
  <si>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</si>
  <si>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</si>
  <si>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</si>
  <si>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</si>
  <si>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</si>
  <si>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</si>
  <si>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</si>
  <si>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</si>
  <si>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</si>
  <si>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</si>
  <si>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</si>
  <si>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</si>
  <si>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</si>
  <si>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</si>
  <si>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</si>
  <si>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</si>
  <si>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</si>
  <si>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</si>
  <si>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</si>
  <si>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</si>
  <si>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</si>
  <si>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</si>
  <si>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</si>
  <si>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</si>
  <si>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</si>
  <si>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</si>
  <si>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</si>
  <si>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</si>
  <si>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</si>
  <si>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</si>
  <si>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</si>
  <si>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</si>
  <si>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</si>
  <si>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</si>
  <si>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</si>
  <si>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</si>
  <si>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</si>
  <si>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</si>
  <si>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</si>
  <si>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</si>
  <si>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</si>
  <si>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</si>
  <si>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</si>
  <si>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</si>
  <si>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</si>
  <si>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</si>
  <si>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</si>
  <si>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</si>
  <si>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</si>
  <si>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</si>
  <si>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</si>
  <si>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</si>
  <si>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</si>
  <si>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</si>
  <si>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</si>
  <si>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</si>
  <si>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</si>
  <si>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</si>
  <si>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</si>
  <si>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</si>
  <si>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</si>
  <si>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</si>
  <si>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</si>
  <si>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</si>
  <si>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</si>
  <si>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</si>
  <si>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</si>
  <si>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</si>
  <si>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</si>
  <si>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</si>
  <si>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</si>
  <si>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</si>
  <si>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</si>
  <si>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</si>
  <si>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</si>
  <si>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</si>
  <si>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</si>
  <si>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</si>
  <si>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</si>
  <si>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</si>
  <si>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</si>
  <si>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</si>
  <si>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</si>
  <si>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</si>
  <si>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</si>
  <si>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</si>
  <si>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</si>
  <si>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</si>
  <si>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</si>
  <si>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</si>
  <si>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</si>
  <si>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</si>
  <si>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</si>
  <si>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</si>
  <si>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</si>
  <si>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</si>
  <si>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</si>
  <si>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</si>
  <si>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</si>
  <si>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</si>
  <si>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</si>
  <si>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</si>
  <si>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</si>
  <si>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</si>
  <si>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</si>
  <si>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</si>
  <si>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</si>
  <si>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</si>
  <si>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</si>
  <si>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</si>
  <si>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</si>
  <si>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</si>
  <si>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</si>
  <si>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</si>
  <si>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</si>
  <si>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</si>
  <si>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</si>
  <si>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</si>
  <si>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</si>
  <si>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</si>
  <si>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</si>
  <si>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</si>
  <si>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</si>
  <si>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</si>
  <si>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</si>
  <si>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</si>
  <si>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</si>
  <si>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</si>
  <si>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</si>
  <si>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</si>
  <si>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</si>
  <si>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</si>
  <si>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</si>
  <si>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</si>
  <si>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</si>
  <si>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</si>
  <si>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</si>
  <si>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</si>
  <si>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</si>
  <si>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</si>
  <si>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</si>
  <si>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</si>
  <si>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</si>
  <si>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</si>
  <si>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</si>
  <si>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</si>
  <si>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</si>
  <si>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</si>
  <si>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</si>
  <si>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</si>
  <si>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</si>
  <si>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</si>
  <si>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</si>
  <si>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</si>
  <si>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</si>
  <si>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</si>
  <si>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</si>
  <si>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</si>
  <si>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</si>
  <si>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</si>
  <si>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</si>
  <si>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</si>
  <si>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</si>
  <si>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</si>
  <si>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</si>
  <si>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</si>
  <si>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</si>
  <si>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</si>
  <si>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</si>
  <si>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</si>
  <si>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</si>
  <si>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</si>
  <si>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</si>
  <si>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</si>
  <si>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</si>
  <si>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</si>
  <si>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</si>
  <si>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</si>
  <si>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</si>
  <si>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</si>
  <si>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</si>
  <si>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</si>
  <si>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</si>
  <si>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</si>
  <si>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</si>
  <si>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</si>
  <si>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</si>
  <si>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</si>
  <si>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</si>
  <si>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</si>
  <si>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</si>
  <si>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</si>
  <si>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</si>
  <si>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</si>
  <si>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</si>
  <si>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</si>
  <si>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</si>
  <si>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</si>
  <si>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</si>
  <si>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</si>
  <si>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</si>
  <si>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</si>
  <si>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</si>
  <si>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</si>
  <si>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</si>
  <si>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</si>
  <si>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</si>
  <si>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</si>
  <si>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</si>
  <si>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</si>
  <si>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</si>
  <si>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</si>
  <si>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</si>
  <si>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</si>
  <si>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</si>
  <si>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</si>
  <si>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</si>
  <si>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</si>
  <si>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</si>
  <si>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</si>
  <si>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</si>
  <si>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</si>
  <si>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</si>
  <si>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</si>
  <si>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</si>
  <si>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</si>
  <si>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</si>
  <si>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</si>
  <si>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</si>
  <si>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</si>
  <si>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</si>
  <si>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</si>
  <si>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</si>
  <si>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</si>
  <si>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</si>
  <si>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</si>
  <si>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</si>
  <si>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</si>
  <si>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</si>
  <si>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</si>
  <si>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</si>
  <si>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</si>
  <si>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</si>
  <si>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</si>
  <si>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</si>
  <si>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</si>
  <si>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</si>
  <si>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</si>
  <si>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</si>
  <si>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</si>
  <si>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</si>
  <si>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</si>
  <si>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</si>
  <si>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</si>
  <si>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</si>
  <si>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</si>
  <si>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</si>
  <si>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</si>
  <si>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</si>
  <si>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</si>
  <si>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</si>
  <si>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</si>
  <si>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</si>
  <si>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</si>
  <si>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</si>
  <si>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</si>
  <si>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</si>
  <si>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</si>
  <si>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</si>
  <si>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</si>
  <si>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</si>
  <si>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</si>
  <si>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</si>
  <si>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</si>
  <si>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</si>
  <si>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</si>
  <si>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</si>
  <si>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</si>
  <si>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</si>
  <si>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</si>
  <si>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</si>
  <si>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</si>
  <si>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</si>
  <si>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</si>
  <si>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</si>
  <si>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</si>
  <si>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</si>
  <si>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</si>
  <si>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</si>
  <si>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</si>
  <si>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</si>
  <si>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</si>
  <si>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</si>
  <si>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</si>
  <si>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</si>
  <si>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</si>
  <si>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</si>
  <si>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</si>
  <si>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</si>
  <si>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</si>
  <si>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</si>
  <si>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</si>
  <si>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</si>
  <si>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</si>
  <si>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</si>
  <si>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</si>
  <si>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</si>
  <si>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</si>
  <si>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</si>
  <si>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</si>
  <si>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</si>
  <si>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</si>
  <si>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</si>
  <si>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</si>
  <si>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</si>
  <si>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</si>
  <si>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</si>
  <si>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</si>
  <si>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</si>
  <si>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</si>
  <si>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</si>
  <si>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</si>
  <si>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</si>
  <si>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</si>
  <si>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</si>
  <si>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</si>
  <si>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</si>
  <si>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</si>
  <si>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</si>
  <si>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</si>
  <si>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</si>
  <si>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</si>
  <si>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</si>
  <si>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</si>
  <si>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</si>
  <si>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</si>
  <si>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</si>
  <si>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</si>
  <si>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</si>
  <si>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</si>
  <si>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</si>
  <si>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</si>
  <si>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</si>
  <si>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</si>
  <si>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</si>
  <si>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</si>
  <si>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</si>
  <si>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</si>
  <si>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</si>
  <si>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</si>
  <si>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</si>
  <si>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</si>
  <si>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</si>
  <si>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</si>
  <si>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</si>
  <si>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</si>
  <si>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</si>
  <si>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</si>
  <si>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</si>
  <si>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</si>
  <si>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</si>
  <si>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</si>
  <si>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</si>
  <si>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</si>
  <si>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</si>
  <si>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</si>
  <si>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</si>
  <si>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</si>
  <si>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</si>
  <si>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</si>
  <si>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</si>
  <si>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</si>
  <si>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</si>
  <si>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</si>
  <si>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</si>
  <si>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</si>
  <si>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</si>
  <si>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</si>
  <si>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</si>
  <si>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</si>
  <si>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</si>
  <si>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</si>
  <si>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</si>
  <si>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</si>
  <si>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</si>
  <si>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</si>
  <si>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</si>
  <si>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</si>
  <si>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</si>
  <si>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</si>
  <si>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</si>
  <si>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</si>
  <si>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</si>
  <si>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</si>
  <si>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</si>
  <si>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</si>
  <si>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</si>
  <si>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</si>
  <si>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</si>
  <si>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</si>
  <si>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</si>
  <si>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</si>
  <si>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</si>
  <si>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</si>
  <si>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</si>
  <si>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</si>
  <si>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</si>
  <si>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</si>
  <si>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</si>
  <si>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</si>
  <si>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</si>
  <si>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</si>
  <si>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</si>
  <si>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</si>
  <si>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</si>
  <si>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</si>
  <si>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</si>
  <si>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</si>
  <si>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</si>
  <si>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</si>
  <si>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</si>
  <si>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</si>
  <si>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</si>
  <si>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</si>
  <si>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</si>
  <si>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</si>
  <si>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</si>
  <si>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</si>
  <si>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</si>
  <si>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</si>
  <si>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</si>
  <si>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</si>
  <si>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</si>
  <si>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</si>
  <si>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</si>
  <si>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</si>
  <si>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</si>
  <si>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</si>
  <si>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</si>
  <si>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</si>
  <si>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</si>
  <si>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</si>
  <si>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</si>
  <si>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</si>
  <si>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</si>
  <si>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</si>
  <si>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</si>
  <si>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</si>
  <si>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</si>
  <si>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</si>
  <si>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</si>
  <si>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</si>
  <si>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</si>
  <si>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</si>
  <si>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</si>
  <si>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</si>
  <si>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</si>
  <si>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</si>
  <si>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</si>
  <si>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</si>
  <si>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</si>
  <si>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</si>
  <si>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</si>
  <si>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</si>
  <si>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</si>
  <si>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</si>
  <si>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</si>
  <si>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</si>
  <si>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</si>
  <si>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</si>
  <si>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</si>
  <si>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</si>
  <si>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</si>
  <si>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</si>
  <si>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</si>
  <si>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</si>
  <si>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</si>
  <si>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</si>
  <si>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</si>
  <si>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</si>
  <si>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</si>
  <si>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</si>
  <si>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</si>
  <si>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</si>
  <si>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</si>
  <si>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</si>
  <si>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</si>
  <si>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</si>
  <si>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</si>
  <si>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</si>
  <si>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</si>
  <si>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</si>
  <si>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</si>
  <si>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</si>
  <si>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</si>
  <si>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</si>
  <si>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</si>
  <si>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</si>
  <si>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</si>
  <si>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</si>
  <si>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</si>
  <si>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</si>
  <si>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</si>
  <si>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</si>
  <si>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</si>
  <si>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</si>
  <si>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</si>
  <si>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</si>
  <si>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</si>
  <si>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</si>
  <si>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</si>
  <si>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</si>
  <si>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</si>
  <si>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</si>
  <si>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</si>
  <si>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</si>
  <si>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</si>
  <si>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</si>
  <si>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</si>
  <si>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</si>
  <si>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</si>
  <si>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</si>
  <si>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</si>
  <si>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</si>
  <si>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</si>
  <si>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</si>
  <si>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</si>
  <si>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</si>
  <si>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</si>
  <si>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</si>
  <si>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</si>
  <si>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</si>
  <si>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</si>
  <si>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</si>
  <si>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</si>
  <si>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</si>
  <si>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</si>
  <si>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</si>
  <si>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</si>
  <si>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</si>
  <si>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</si>
  <si>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</si>
  <si>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</si>
  <si>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</si>
  <si>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</si>
  <si>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</si>
  <si>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</si>
  <si>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</si>
  <si>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</si>
  <si>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</si>
  <si>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</si>
  <si>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</si>
  <si>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</si>
  <si>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</si>
  <si>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</si>
  <si>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</si>
  <si>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</si>
  <si>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</si>
  <si>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</si>
  <si>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</si>
  <si>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</si>
  <si>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</si>
  <si>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</si>
  <si>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</si>
  <si>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</si>
  <si>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</si>
  <si>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</si>
  <si>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</si>
  <si>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</si>
  <si>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</si>
  <si>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</si>
  <si>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</si>
  <si>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</si>
  <si>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</si>
  <si>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</si>
  <si>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</si>
  <si>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</si>
  <si>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</si>
  <si>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</si>
  <si>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</si>
  <si>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</si>
  <si>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</si>
  <si>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</si>
  <si>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</si>
  <si>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</si>
  <si>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</si>
  <si>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</si>
  <si>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</si>
  <si>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</si>
  <si>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</si>
  <si>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</si>
  <si>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</si>
  <si>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</si>
  <si>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</si>
  <si>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</si>
  <si>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</si>
  <si>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</si>
  <si>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</si>
  <si>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</si>
  <si>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</si>
  <si>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</si>
  <si>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</si>
  <si>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</si>
  <si>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</si>
  <si>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</si>
  <si>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</si>
  <si>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</si>
  <si>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</si>
  <si>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</si>
  <si>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</si>
  <si>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</si>
  <si>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</si>
  <si>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</si>
  <si>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</si>
  <si>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</si>
  <si>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</si>
  <si>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</si>
  <si>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</si>
  <si>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</si>
  <si>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</si>
  <si>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</si>
  <si>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</si>
  <si>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</si>
  <si>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</si>
  <si>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</si>
  <si>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</si>
  <si>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</si>
  <si>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</si>
  <si>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</si>
  <si>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</si>
  <si>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</si>
  <si>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</si>
  <si>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</si>
  <si>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</si>
  <si>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</si>
  <si>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</si>
  <si>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</si>
  <si>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</si>
  <si>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</si>
  <si>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</si>
  <si>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</si>
  <si>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</si>
  <si>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</si>
  <si>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</si>
  <si>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</si>
  <si>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</si>
  <si>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</si>
  <si>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</si>
  <si>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</si>
  <si>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</si>
  <si>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</si>
  <si>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</si>
  <si>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</si>
  <si>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</si>
  <si>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</si>
  <si>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</si>
  <si>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</si>
  <si>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</si>
  <si>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</si>
  <si>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</si>
  <si>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</si>
  <si>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</si>
  <si>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</si>
  <si>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</si>
  <si>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</si>
  <si>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</si>
  <si>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</si>
  <si>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</si>
  <si>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</si>
  <si>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</si>
  <si>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</si>
  <si>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</si>
  <si>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</si>
  <si>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</si>
  <si>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</si>
  <si>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</si>
  <si>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</si>
  <si>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</si>
  <si>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</si>
  <si>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</si>
  <si>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</si>
  <si>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</si>
  <si>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</si>
  <si>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</si>
  <si>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</si>
  <si>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</si>
  <si>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</si>
  <si>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</si>
  <si>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</si>
  <si>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</si>
  <si>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</si>
  <si>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</si>
  <si>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</si>
  <si>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</si>
  <si>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</si>
  <si>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</si>
  <si>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</si>
  <si>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</si>
  <si>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</si>
  <si>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</si>
  <si>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</si>
  <si>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</si>
  <si>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</si>
  <si>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</si>
  <si>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</si>
  <si>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</si>
  <si>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</si>
  <si>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</si>
  <si>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</si>
  <si>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</si>
  <si>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</si>
  <si>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</si>
  <si>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</si>
  <si>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</si>
  <si>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</si>
  <si>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</si>
  <si>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</si>
  <si>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</si>
  <si>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</si>
  <si>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</si>
  <si>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</si>
  <si>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</si>
  <si>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</si>
  <si>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</si>
  <si>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</si>
  <si>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</si>
  <si>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</si>
  <si>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</si>
  <si>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</si>
  <si>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</si>
  <si>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</si>
  <si>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</si>
  <si>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</si>
  <si>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</si>
  <si>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</si>
  <si>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</si>
  <si>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</si>
  <si>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</si>
  <si>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</si>
  <si>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</si>
  <si>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</si>
  <si>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</si>
  <si>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</si>
  <si>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</si>
  <si>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</si>
  <si>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</si>
  <si>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</si>
  <si>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</si>
  <si>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</si>
  <si>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</si>
  <si>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</si>
  <si>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</si>
  <si>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</si>
  <si>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</si>
  <si>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</si>
  <si>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</si>
  <si>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</si>
  <si>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</si>
  <si>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</si>
  <si>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</si>
  <si>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</si>
  <si>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</si>
  <si>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</si>
  <si>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</si>
  <si>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</si>
  <si>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</si>
  <si>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</si>
  <si>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</si>
  <si>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</si>
  <si>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</si>
  <si>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</si>
  <si>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</si>
  <si>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</si>
  <si>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</si>
  <si>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</si>
  <si>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</si>
  <si>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</si>
  <si>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</si>
  <si>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</si>
  <si>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</si>
  <si>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</si>
  <si>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</si>
  <si>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</si>
  <si>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</si>
  <si>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</si>
  <si>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</si>
  <si>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</si>
  <si>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</si>
  <si>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</si>
  <si>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</si>
  <si>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</si>
  <si>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</si>
  <si>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</si>
  <si>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</si>
  <si>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</si>
  <si>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</si>
  <si>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</si>
  <si>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</si>
  <si>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</si>
  <si>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</si>
  <si>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</si>
  <si>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</si>
  <si>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</si>
  <si>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</si>
  <si>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</si>
  <si>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</si>
  <si>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</si>
  <si>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</si>
  <si>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</si>
  <si>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</si>
  <si>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</si>
  <si>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</si>
  <si>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</si>
  <si>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</si>
  <si>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</si>
  <si>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</si>
  <si>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</si>
  <si>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</si>
  <si>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</si>
  <si>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</si>
  <si>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</si>
  <si>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</si>
  <si>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</si>
  <si>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</si>
  <si>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</si>
  <si>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</si>
  <si>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</si>
  <si>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</si>
  <si>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</si>
  <si>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</si>
  <si>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</si>
  <si>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</si>
  <si>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</si>
  <si>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</si>
  <si>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</si>
  <si>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</si>
  <si>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</si>
  <si>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</si>
  <si>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</si>
  <si>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</si>
  <si>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</si>
  <si>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</si>
  <si>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</si>
  <si>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</si>
  <si>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</si>
  <si>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</si>
  <si>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</si>
  <si>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</si>
  <si>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</si>
  <si>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</si>
  <si>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</si>
  <si>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</si>
  <si>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</si>
  <si>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</si>
  <si>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</si>
  <si>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</si>
  <si>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</si>
  <si>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</si>
  <si>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</si>
  <si>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</si>
  <si>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</si>
  <si>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</si>
  <si>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</si>
  <si>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</si>
  <si>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</si>
  <si>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</si>
  <si>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</si>
  <si>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</si>
  <si>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</si>
  <si>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</si>
  <si>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</si>
  <si>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</si>
  <si>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</si>
  <si>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</si>
  <si>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</si>
  <si>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</si>
  <si>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</si>
  <si>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</si>
  <si>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</si>
  <si>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</si>
  <si>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</si>
  <si>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</si>
  <si>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</si>
  <si>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</si>
  <si>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</si>
  <si>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</si>
  <si>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</si>
  <si>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</si>
  <si>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</si>
  <si>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</si>
  <si>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</si>
  <si>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</si>
  <si>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</si>
  <si>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</si>
  <si>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</si>
  <si>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</si>
  <si>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</si>
  <si>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</si>
  <si>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</si>
  <si>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</si>
  <si>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</si>
  <si>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</si>
  <si>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</si>
  <si>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</si>
  <si>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</si>
  <si>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</si>
  <si>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</si>
  <si>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</si>
  <si>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</si>
  <si>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</si>
  <si>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</si>
  <si>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</si>
  <si>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</si>
  <si>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</si>
  <si>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</si>
  <si>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</si>
  <si>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</si>
  <si>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</si>
  <si>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</si>
  <si>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</si>
  <si>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</si>
  <si>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</si>
  <si>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</si>
  <si>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</si>
  <si>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</si>
  <si>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</si>
  <si>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</si>
  <si>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</si>
  <si>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</si>
  <si>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</si>
  <si>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</si>
  <si>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</si>
  <si>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</si>
  <si>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</si>
  <si>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</si>
  <si>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</si>
  <si>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</si>
  <si>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</si>
  <si>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</si>
  <si>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</si>
  <si>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</si>
  <si>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</si>
  <si>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</si>
  <si>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</si>
  <si>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</si>
  <si>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</si>
  <si>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</si>
  <si>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</si>
  <si>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</si>
  <si>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</si>
  <si>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</si>
  <si>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</si>
  <si>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</si>
  <si>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</si>
  <si>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</si>
  <si>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</si>
  <si>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</si>
  <si>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</si>
  <si>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</si>
  <si>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</si>
  <si>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</si>
  <si>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</si>
  <si>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</si>
  <si>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</si>
  <si>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</si>
  <si>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</si>
  <si>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</si>
  <si>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</si>
  <si>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</si>
  <si>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</si>
  <si>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</si>
  <si>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</si>
  <si>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</si>
  <si>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</si>
  <si>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</si>
  <si>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</si>
  <si>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</si>
  <si>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</si>
  <si>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</si>
  <si>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</si>
  <si>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</si>
  <si>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</si>
  <si>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</si>
  <si>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</si>
  <si>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</si>
  <si>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</si>
  <si>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</si>
  <si>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</si>
  <si>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</si>
  <si>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</si>
  <si>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</si>
  <si>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</si>
  <si>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</si>
  <si>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</si>
  <si>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</si>
  <si>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</si>
  <si>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</si>
  <si>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</si>
  <si>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</si>
  <si>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</si>
  <si>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</si>
  <si>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</si>
  <si>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</si>
  <si>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</si>
  <si>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</si>
  <si>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</si>
  <si>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</si>
  <si>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</si>
  <si>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</si>
  <si>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</si>
  <si>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</si>
  <si>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</si>
  <si>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</si>
  <si>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</si>
  <si>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</si>
  <si>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</si>
  <si>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</si>
  <si>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</si>
  <si>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</si>
  <si>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</si>
  <si>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</si>
  <si>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</si>
  <si>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</si>
  <si>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</si>
  <si>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</si>
  <si>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</si>
  <si>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</si>
  <si>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</si>
  <si>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</si>
  <si>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</si>
  <si>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</si>
  <si>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</si>
  <si>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</si>
  <si>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</si>
  <si>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</si>
  <si>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</si>
  <si>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</si>
  <si>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</si>
  <si>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</si>
  <si>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</si>
  <si>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</si>
  <si>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</si>
  <si>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</si>
  <si>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</si>
  <si>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</si>
  <si>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</si>
  <si>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</si>
  <si>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</si>
  <si>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</si>
  <si>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</si>
  <si>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</si>
  <si>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</si>
  <si>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</si>
  <si>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</si>
  <si>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</si>
  <si>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</si>
  <si>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</si>
  <si>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</si>
  <si>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</si>
  <si>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</si>
  <si>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</si>
  <si>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</si>
  <si>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</si>
  <si>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</si>
  <si>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</si>
  <si>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</si>
  <si>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</si>
  <si>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</si>
  <si>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</si>
  <si>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</si>
  <si>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</si>
  <si>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</si>
  <si>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</si>
  <si>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</si>
  <si>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</si>
  <si>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</si>
  <si>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</si>
  <si>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</si>
  <si>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</si>
  <si>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</si>
  <si>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</si>
  <si>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</si>
  <si>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</si>
  <si>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</si>
  <si>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</si>
  <si>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</si>
  <si>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</si>
  <si>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</si>
  <si>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</si>
  <si>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</si>
  <si>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</si>
  <si>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</si>
  <si>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</si>
  <si>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</si>
  <si>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</si>
  <si>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</si>
  <si>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</si>
  <si>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</si>
  <si>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</si>
  <si>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</si>
  <si>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</si>
  <si>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</si>
  <si>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</si>
  <si>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</si>
  <si>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</si>
  <si>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</si>
  <si>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</si>
  <si>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</si>
  <si>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</si>
  <si>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</si>
  <si>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</si>
  <si>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</si>
  <si>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</si>
  <si>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</si>
  <si>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</si>
  <si>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</si>
  <si>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</si>
  <si>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</si>
  <si>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</si>
  <si>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</si>
  <si>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</si>
  <si>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</si>
  <si>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</si>
  <si>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</si>
  <si>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</si>
  <si>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</si>
  <si>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</si>
  <si>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</si>
  <si>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</si>
  <si>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</si>
  <si>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</si>
  <si>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</si>
  <si>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</si>
  <si>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</si>
  <si>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</si>
  <si>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</si>
  <si>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</si>
  <si>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</si>
  <si>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</si>
  <si>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</si>
  <si>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</si>
  <si>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</si>
  <si>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</si>
  <si>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</si>
  <si>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</si>
  <si>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</si>
  <si>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</si>
  <si>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</si>
  <si>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</si>
  <si>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</si>
  <si>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</si>
  <si>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</si>
  <si>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</si>
  <si>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</si>
  <si>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</si>
  <si>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</si>
  <si>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</si>
  <si>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</si>
  <si>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</si>
  <si>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</si>
  <si>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</si>
  <si>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</si>
  <si>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</si>
  <si>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</si>
  <si>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</si>
  <si>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</si>
  <si>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</si>
  <si>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</si>
  <si>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</si>
  <si>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</si>
  <si>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</si>
  <si>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</si>
  <si>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</si>
  <si>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</si>
  <si>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</si>
  <si>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</si>
  <si>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</si>
  <si>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</si>
  <si>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</si>
  <si>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</si>
  <si>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</si>
  <si>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</si>
  <si>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</si>
  <si>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</si>
  <si>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</si>
  <si>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</si>
  <si>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</si>
  <si>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</si>
  <si>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</si>
  <si>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</si>
  <si>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</si>
  <si>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</si>
  <si>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</si>
  <si>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</si>
  <si>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</si>
  <si>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</si>
  <si>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</si>
  <si>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</si>
  <si>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</si>
  <si>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</si>
  <si>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</si>
  <si>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</si>
  <si>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</si>
  <si>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</si>
  <si>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</si>
  <si>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</si>
  <si>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</si>
  <si>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</si>
  <si>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</si>
  <si>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</si>
  <si>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</si>
  <si>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</si>
  <si>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</si>
  <si>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</si>
  <si>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</si>
  <si>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</si>
  <si>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</si>
  <si>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</si>
  <si>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</si>
  <si>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</si>
  <si>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</si>
  <si>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</si>
  <si>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</si>
  <si>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</si>
  <si>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</si>
  <si>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</si>
  <si>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</si>
  <si>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</si>
  <si>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</si>
  <si>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</si>
  <si>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</si>
  <si>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</si>
  <si>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</si>
  <si>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</si>
  <si>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</si>
  <si>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</si>
  <si>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</si>
  <si>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</si>
  <si>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</si>
  <si>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</si>
  <si>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</si>
  <si>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</si>
  <si>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</si>
  <si>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</si>
  <si>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</si>
  <si>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</si>
  <si>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</si>
  <si>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</si>
  <si>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</si>
  <si>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</si>
  <si>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</si>
  <si>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</si>
  <si>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</si>
  <si>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</si>
  <si>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</si>
  <si>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</si>
  <si>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</si>
  <si>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</si>
  <si>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</si>
  <si>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</si>
  <si>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</si>
  <si>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</si>
  <si>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</si>
  <si>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</si>
  <si>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</si>
  <si>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</si>
  <si>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</si>
  <si>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</si>
  <si>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</si>
  <si>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</si>
  <si>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</si>
  <si>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</si>
  <si>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</si>
  <si>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</si>
  <si>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</si>
  <si>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</si>
  <si>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</si>
  <si>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</si>
  <si>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</si>
  <si>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</si>
  <si>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</si>
  <si>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</si>
  <si>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</si>
  <si>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</si>
  <si>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</si>
  <si>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</si>
  <si>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</si>
  <si>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</si>
  <si>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</si>
  <si>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</si>
  <si>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</si>
  <si>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</si>
  <si>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</si>
  <si>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</si>
  <si>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</si>
  <si>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</si>
  <si>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</si>
  <si>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</si>
  <si>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</si>
  <si>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</si>
  <si>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</si>
  <si>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</si>
  <si>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</si>
  <si>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</si>
  <si>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</si>
  <si>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</si>
  <si>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</si>
  <si>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</si>
  <si>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</si>
  <si>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</si>
  <si>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</si>
  <si>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</si>
  <si>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</si>
  <si>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</si>
  <si>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</si>
  <si>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</si>
  <si>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</si>
  <si>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</si>
  <si>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</si>
  <si>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</si>
  <si>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</si>
  <si>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</si>
  <si>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</si>
  <si>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</si>
  <si>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</si>
  <si>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</si>
  <si>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</si>
  <si>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</si>
  <si>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</si>
  <si>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</si>
  <si>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</si>
  <si>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</si>
  <si>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</si>
  <si>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</si>
  <si>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</si>
  <si>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</si>
  <si>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</si>
  <si>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</si>
  <si>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</si>
  <si>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</si>
  <si>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</si>
  <si>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</si>
  <si>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</si>
  <si>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</si>
  <si>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</si>
  <si>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</si>
  <si>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</si>
  <si>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</si>
  <si>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</si>
  <si>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</si>
  <si>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</si>
  <si>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</si>
  <si>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</si>
  <si>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</si>
  <si>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</si>
  <si>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</si>
  <si>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</si>
  <si>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</si>
  <si>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</si>
  <si>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</si>
  <si>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</si>
  <si>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</si>
  <si>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</si>
  <si>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</si>
  <si>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</si>
  <si>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</si>
  <si>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</si>
  <si>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</si>
  <si>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</si>
  <si>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</si>
  <si>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</si>
  <si>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</si>
  <si>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</si>
  <si>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</si>
  <si>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</si>
  <si>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</si>
  <si>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</si>
  <si>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</si>
  <si>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</si>
  <si>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</si>
  <si>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</si>
  <si>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</si>
  <si>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</si>
  <si>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</si>
  <si>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</si>
  <si>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</si>
  <si>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</si>
  <si>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</si>
  <si>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</si>
  <si>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</si>
  <si>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</si>
  <si>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</si>
  <si>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</si>
  <si>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</si>
  <si>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</si>
  <si>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</si>
  <si>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</si>
  <si>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</si>
  <si>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</si>
  <si>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</si>
  <si>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</si>
  <si>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</si>
  <si>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</si>
  <si>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</si>
  <si>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</si>
  <si>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</si>
  <si>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</si>
  <si>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</si>
  <si>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</si>
  <si>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</si>
  <si>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</si>
  <si>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</si>
  <si>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</si>
  <si>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</si>
  <si>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</si>
  <si>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</si>
  <si>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</si>
  <si>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</si>
  <si>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</si>
  <si>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</si>
  <si>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</si>
  <si>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</si>
  <si>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</si>
  <si>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</si>
  <si>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</si>
  <si>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</si>
  <si>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</si>
  <si>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</si>
  <si>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</si>
  <si>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</si>
  <si>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</si>
  <si>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</si>
  <si>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</si>
  <si>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</si>
  <si>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</si>
  <si>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</si>
  <si>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</si>
  <si>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</si>
  <si>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</si>
  <si>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</si>
  <si>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</si>
  <si>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</si>
  <si>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</si>
  <si>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</si>
  <si>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</si>
  <si>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</si>
  <si>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</si>
  <si>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</si>
  <si>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</si>
  <si>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</si>
  <si>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</si>
  <si>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</si>
  <si>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</si>
  <si>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</si>
  <si>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</si>
  <si>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</si>
  <si>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</si>
  <si>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</si>
  <si>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</si>
  <si>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</si>
  <si>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</si>
  <si>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</si>
  <si>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</si>
  <si>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</si>
  <si>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</si>
  <si>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</si>
  <si>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</si>
  <si>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</si>
  <si>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</si>
  <si>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</si>
  <si>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</si>
  <si>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</si>
  <si>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</si>
  <si>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</si>
  <si>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</si>
  <si>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</si>
  <si>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</si>
  <si>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</si>
  <si>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</si>
  <si>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</si>
  <si>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</si>
  <si>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</si>
  <si>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</si>
  <si>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</si>
  <si>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</si>
  <si>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</si>
  <si>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</si>
  <si>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</si>
  <si>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</si>
  <si>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</si>
  <si>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</si>
  <si>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</si>
  <si>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</si>
  <si>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</si>
  <si>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</si>
  <si>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</si>
  <si>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</si>
  <si>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</si>
  <si>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</si>
  <si>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</si>
  <si>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</si>
  <si>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</si>
  <si>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</si>
  <si>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</si>
  <si>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</si>
  <si>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</si>
  <si>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</si>
  <si>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</si>
  <si>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</si>
  <si>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</si>
  <si>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</si>
  <si>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</si>
  <si>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</si>
  <si>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</si>
  <si>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</si>
  <si>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</si>
  <si>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</si>
  <si>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</si>
  <si>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</si>
  <si>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</si>
  <si>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</si>
  <si>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</si>
  <si>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</si>
  <si>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</si>
  <si>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</si>
  <si>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</si>
  <si>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</si>
  <si>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</si>
  <si>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</si>
  <si>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</si>
  <si>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</si>
  <si>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</si>
  <si>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</si>
  <si>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</si>
  <si>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</si>
  <si>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</si>
  <si>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</si>
  <si>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</si>
  <si>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</si>
  <si>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</si>
  <si>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</si>
  <si>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</si>
  <si>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</si>
  <si>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</si>
  <si>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</si>
  <si>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</si>
  <si>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</si>
  <si>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</si>
  <si>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</si>
  <si>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</si>
  <si>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</si>
  <si>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</si>
  <si>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</si>
  <si>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</si>
  <si>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</si>
  <si>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</si>
  <si>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</si>
  <si>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</si>
  <si>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</si>
  <si>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</si>
  <si>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</si>
  <si>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</si>
  <si>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</si>
  <si>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</si>
  <si>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</si>
  <si>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</si>
  <si>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</si>
  <si>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</si>
  <si>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</si>
  <si>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</si>
  <si>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</si>
  <si>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</si>
  <si>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</si>
  <si>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</si>
  <si>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</si>
  <si>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</si>
  <si>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</si>
  <si>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</si>
  <si>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</si>
  <si>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</si>
  <si>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</si>
  <si>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</si>
  <si>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</si>
  <si>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</si>
  <si>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</si>
  <si>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</si>
  <si>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</si>
  <si>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</si>
  <si>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</si>
  <si>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</si>
  <si>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</si>
  <si>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</si>
  <si>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</si>
  <si>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</si>
  <si>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</si>
  <si>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</si>
  <si>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</si>
  <si>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</si>
  <si>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</si>
  <si>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</si>
  <si>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</si>
  <si>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</si>
  <si>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</si>
  <si>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</si>
  <si>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</si>
  <si>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</si>
  <si>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</si>
  <si>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</si>
  <si>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</si>
  <si>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</si>
  <si>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</si>
  <si>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</si>
  <si>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</si>
  <si>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</si>
  <si>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</si>
  <si>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</si>
  <si>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</si>
  <si>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</si>
  <si>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</si>
  <si>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</si>
  <si>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</si>
  <si>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</si>
  <si>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</si>
  <si>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</si>
  <si>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</si>
  <si>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</si>
  <si>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</si>
  <si>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</si>
  <si>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</si>
  <si>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</si>
  <si>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</si>
  <si>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</si>
  <si>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</si>
  <si>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</si>
  <si>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</si>
  <si>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</si>
  <si>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</si>
  <si>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</si>
  <si>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</si>
  <si>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</si>
  <si>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</si>
  <si>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</si>
  <si>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</si>
  <si>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</si>
  <si>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</si>
  <si>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</si>
  <si>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</si>
  <si>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</si>
  <si>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</si>
  <si>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</si>
  <si>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</si>
  <si>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</si>
  <si>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</si>
  <si>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</si>
  <si>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</si>
  <si>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</si>
  <si>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</si>
  <si>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</si>
  <si>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</si>
  <si>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</si>
  <si>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</si>
  <si>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</si>
  <si>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</si>
  <si>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</si>
  <si>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</si>
  <si>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</si>
  <si>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</si>
  <si>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</si>
  <si>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</si>
  <si>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</si>
  <si>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</si>
  <si>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</si>
  <si>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</si>
  <si>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</si>
  <si>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</si>
  <si>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</si>
  <si>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</si>
  <si>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</si>
  <si>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</si>
  <si>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</si>
  <si>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</si>
  <si>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</si>
  <si>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</si>
  <si>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</si>
  <si>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</si>
  <si>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</si>
  <si>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</si>
  <si>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</si>
  <si>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</si>
  <si>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</si>
  <si>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</si>
  <si>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</si>
  <si>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</si>
  <si>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</si>
  <si>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</si>
  <si>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</si>
  <si>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</si>
  <si>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</si>
  <si>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</si>
  <si>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</si>
  <si>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</si>
  <si>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</si>
  <si>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</si>
  <si>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</si>
  <si>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</si>
  <si>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</si>
  <si>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</si>
  <si>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</si>
  <si>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</si>
  <si>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</si>
  <si>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</si>
  <si>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</si>
  <si>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</si>
  <si>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</si>
  <si>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</si>
  <si>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</si>
  <si>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</si>
  <si>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</si>
  <si>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</si>
  <si>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</si>
  <si>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</si>
  <si>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</si>
  <si>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</si>
  <si>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</si>
  <si>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</si>
  <si>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</si>
  <si>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</si>
  <si>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</si>
  <si>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</si>
  <si>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</si>
  <si>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</si>
  <si>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</si>
  <si>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</si>
  <si>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</si>
  <si>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</si>
  <si>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</si>
  <si>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</si>
  <si>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</si>
  <si>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</si>
  <si>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</si>
  <si>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</si>
  <si>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</si>
  <si>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</si>
  <si>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</si>
  <si>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</si>
  <si>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</si>
  <si>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</si>
  <si>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</si>
  <si>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</si>
  <si>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</si>
  <si>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</si>
  <si>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</si>
  <si>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</si>
  <si>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</si>
  <si>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</si>
  <si>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</si>
  <si>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</si>
  <si>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</si>
  <si>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</si>
  <si>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</si>
  <si>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</si>
  <si>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</si>
  <si>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</si>
  <si>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</si>
  <si>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</si>
  <si>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</si>
  <si>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</si>
  <si>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</si>
  <si>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</si>
  <si>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</si>
  <si>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</si>
  <si>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</si>
  <si>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</si>
  <si>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</si>
  <si>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</si>
  <si>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</si>
  <si>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</si>
  <si>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</si>
  <si>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</si>
  <si>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</si>
  <si>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</si>
  <si>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</si>
  <si>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</si>
  <si>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</si>
  <si>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</si>
  <si>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</si>
  <si>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</si>
  <si>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</si>
  <si>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</si>
  <si>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</si>
  <si>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</si>
  <si>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</si>
  <si>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</si>
  <si>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</si>
  <si>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</si>
  <si>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</si>
  <si>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</si>
  <si>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</si>
  <si>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</si>
  <si>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</si>
  <si>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</si>
  <si>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</si>
  <si>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</si>
  <si>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</si>
  <si>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</si>
  <si>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</si>
  <si>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</si>
  <si>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</si>
  <si>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</si>
  <si>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</si>
  <si>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</si>
  <si>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</si>
  <si>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</si>
  <si>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</si>
  <si>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</si>
  <si>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</si>
  <si>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</si>
  <si>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</si>
  <si>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</si>
  <si>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</si>
  <si>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</si>
  <si>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</si>
  <si>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</si>
  <si>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</si>
  <si>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</si>
  <si>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</si>
  <si>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</si>
  <si>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</si>
  <si>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</si>
  <si>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</si>
  <si>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</si>
  <si>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</si>
  <si>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</si>
  <si>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</si>
  <si>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</si>
  <si>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</si>
  <si>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</si>
  <si>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</si>
  <si>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</si>
  <si>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</si>
  <si>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</si>
  <si>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</si>
  <si>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</si>
  <si>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</si>
  <si>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</si>
  <si>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</si>
  <si>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</si>
  <si>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</si>
  <si>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</si>
  <si>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</si>
  <si>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</si>
  <si>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</si>
  <si>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</si>
  <si>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</si>
  <si>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</si>
  <si>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</si>
  <si>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</si>
  <si>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</si>
  <si>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</si>
  <si>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</si>
  <si>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</si>
  <si>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</si>
  <si>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</si>
  <si>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</si>
  <si>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</si>
  <si>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</si>
  <si>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</si>
  <si>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</si>
  <si>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</si>
  <si>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</si>
  <si>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</si>
  <si>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</si>
  <si>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</si>
  <si>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</si>
  <si>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</si>
  <si>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</si>
  <si>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</si>
  <si>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</si>
  <si>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</si>
  <si>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</si>
  <si>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</si>
  <si>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</si>
  <si>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</si>
  <si>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</si>
  <si>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</si>
  <si>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</si>
  <si>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</si>
  <si>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</si>
  <si>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</si>
  <si>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</si>
  <si>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</si>
  <si>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</si>
  <si>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</si>
  <si>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</si>
  <si>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</si>
  <si>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</si>
  <si>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</si>
  <si>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</si>
  <si>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</si>
  <si>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</si>
  <si>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</si>
  <si>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</si>
  <si>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</si>
  <si>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</si>
  <si>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</si>
  <si>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</si>
  <si>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</si>
  <si>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</si>
  <si>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</si>
  <si>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</si>
  <si>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</si>
  <si>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</si>
  <si>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</si>
  <si>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</si>
  <si>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</si>
  <si>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</si>
  <si>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</si>
  <si>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</si>
  <si>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</si>
  <si>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</si>
  <si>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</si>
  <si>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</si>
  <si>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</si>
  <si>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</si>
  <si>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</si>
  <si>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</si>
  <si>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</si>
  <si>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</si>
  <si>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</si>
  <si>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</si>
  <si>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</si>
  <si>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</si>
  <si>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</si>
  <si>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</si>
  <si>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</si>
  <si>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</si>
  <si>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</si>
  <si>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</si>
  <si>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</si>
  <si>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</si>
  <si>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</si>
  <si>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</si>
  <si>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</si>
  <si>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</si>
  <si>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</si>
  <si>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</si>
  <si>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</si>
  <si>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</si>
  <si>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</si>
  <si>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</si>
  <si>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</si>
  <si>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</si>
  <si>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</si>
  <si>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</si>
  <si>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</si>
  <si>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</si>
  <si>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</si>
  <si>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</si>
  <si>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</si>
  <si>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</si>
  <si>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</si>
  <si>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</si>
  <si>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</si>
  <si>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</si>
  <si>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</si>
  <si>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</si>
  <si>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</si>
  <si>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</si>
  <si>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</si>
  <si>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</si>
  <si>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</si>
  <si>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</si>
  <si>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</si>
  <si>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</si>
  <si>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</si>
  <si>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</si>
  <si>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</si>
  <si>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</si>
  <si>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</si>
  <si>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</si>
  <si>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</si>
  <si>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</si>
  <si>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</si>
  <si>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</si>
  <si>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</si>
  <si>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</si>
  <si>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</si>
  <si>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</si>
  <si>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</si>
  <si>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</si>
  <si>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</si>
  <si>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</si>
  <si>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</si>
  <si>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</si>
  <si>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</si>
  <si>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</si>
  <si>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</si>
  <si>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</si>
  <si>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</si>
  <si>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</si>
  <si>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</si>
  <si>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</si>
  <si>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</si>
  <si>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</si>
  <si>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</si>
  <si>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</si>
  <si>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</si>
  <si>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</si>
  <si>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</si>
  <si>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</si>
  <si>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</si>
  <si>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</si>
  <si>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</si>
  <si>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</si>
  <si>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</si>
  <si>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</si>
  <si>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</si>
  <si>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</si>
  <si>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</si>
  <si>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</si>
  <si>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</si>
  <si>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</si>
  <si>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</si>
  <si>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</si>
  <si>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</si>
  <si>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</si>
  <si>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</si>
  <si>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</si>
  <si>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</si>
  <si>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</si>
  <si>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</si>
  <si>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</si>
  <si>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</si>
  <si>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</si>
  <si>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</si>
  <si>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</si>
  <si>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</si>
  <si>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</si>
  <si>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</si>
  <si>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</si>
  <si>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</si>
  <si>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</si>
  <si>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</si>
  <si>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</si>
  <si>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</si>
  <si>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</si>
  <si>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</si>
  <si>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</si>
  <si>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</si>
  <si>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</si>
  <si>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</si>
  <si>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</si>
  <si>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</si>
  <si>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</si>
  <si>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</si>
  <si>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</si>
  <si>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</si>
  <si>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</si>
  <si>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</si>
  <si>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</si>
  <si>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</si>
  <si>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</si>
  <si>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</si>
  <si>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</si>
  <si>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</si>
  <si>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</si>
  <si>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</si>
  <si>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</si>
  <si>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</si>
  <si>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</si>
  <si>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</si>
  <si>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</si>
  <si>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</si>
  <si>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</si>
  <si>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</si>
  <si>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</si>
  <si>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</si>
  <si>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</si>
  <si>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</si>
  <si>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</si>
  <si>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</si>
  <si>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</si>
  <si>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</si>
  <si>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</si>
  <si>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</si>
  <si>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</si>
  <si>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</si>
  <si>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</si>
  <si>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</si>
  <si>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</si>
  <si>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</si>
  <si>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</si>
  <si>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</si>
  <si>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</si>
  <si>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</si>
  <si>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</si>
  <si>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</si>
  <si>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</si>
  <si>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</si>
  <si>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</si>
  <si>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</si>
  <si>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</si>
  <si>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</si>
  <si>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</si>
  <si>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</si>
  <si>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</si>
  <si>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</si>
  <si>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</si>
  <si>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</si>
  <si>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</si>
  <si>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</si>
  <si>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</si>
  <si>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</si>
  <si>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</si>
  <si>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</si>
  <si>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</si>
  <si>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</si>
  <si>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</si>
  <si>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</si>
  <si>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</si>
  <si>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</si>
  <si>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</si>
  <si>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</si>
  <si>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</si>
  <si>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</si>
  <si>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</si>
  <si>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</si>
  <si>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</si>
  <si>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</si>
  <si>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</si>
  <si>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</si>
  <si>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</si>
  <si>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</si>
  <si>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</si>
  <si>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</si>
  <si>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</si>
  <si>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</si>
  <si>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</si>
  <si>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</si>
  <si>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</si>
  <si>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</si>
  <si>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</si>
  <si>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</si>
  <si>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</si>
  <si>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</si>
  <si>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</si>
  <si>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</si>
  <si>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</si>
  <si>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</si>
  <si>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</si>
  <si>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</si>
  <si>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</si>
  <si>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</si>
  <si>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</si>
  <si>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</si>
  <si>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</si>
  <si>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</si>
  <si>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</si>
  <si>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</si>
  <si>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</si>
  <si>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</si>
  <si>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</si>
  <si>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</si>
  <si>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</si>
  <si>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</si>
  <si>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</si>
  <si>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</si>
  <si>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</si>
  <si>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</si>
  <si>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</si>
  <si>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</si>
  <si>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</si>
  <si>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</si>
  <si>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</si>
  <si>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</si>
  <si>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</si>
  <si>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</si>
  <si>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</si>
  <si>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</si>
  <si>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</si>
  <si>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</si>
  <si>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</si>
  <si>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</si>
  <si>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</si>
  <si>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</si>
  <si>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</si>
  <si>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</si>
  <si>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</si>
  <si>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</si>
  <si>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</si>
  <si>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</si>
  <si>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</si>
  <si>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</si>
  <si>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</si>
  <si>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</si>
  <si>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</si>
  <si>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</si>
  <si>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</si>
  <si>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</si>
  <si>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</si>
  <si>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</si>
  <si>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</si>
  <si>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</si>
  <si>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</si>
  <si>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</si>
  <si>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</si>
  <si>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</si>
  <si>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</si>
  <si>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</si>
  <si>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</si>
  <si>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</si>
  <si>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</si>
  <si>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</si>
  <si>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</si>
  <si>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</si>
  <si>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</si>
  <si>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</si>
  <si>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</si>
  <si>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</si>
  <si>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</si>
  <si>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</si>
  <si>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</si>
  <si>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</si>
  <si>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</si>
  <si>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</si>
  <si>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</si>
  <si>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</si>
  <si>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</si>
  <si>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</si>
  <si>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</si>
  <si>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</si>
  <si>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</si>
  <si>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</si>
  <si>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</si>
  <si>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</si>
  <si>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</si>
  <si>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</si>
  <si>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</si>
  <si>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</si>
  <si>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</si>
  <si>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</si>
  <si>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</si>
  <si>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</si>
  <si>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</si>
  <si>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</si>
  <si>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</si>
  <si>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</si>
  <si>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</si>
  <si>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</si>
  <si>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</si>
  <si>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</si>
  <si>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</si>
  <si>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</si>
  <si>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</si>
  <si>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</si>
  <si>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</si>
  <si>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</si>
  <si>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</si>
  <si>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</si>
  <si>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</si>
  <si>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</si>
  <si>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</si>
  <si>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</si>
  <si>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</si>
  <si>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</si>
  <si>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</si>
  <si>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</si>
  <si>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</si>
  <si>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</si>
  <si>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</si>
  <si>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</si>
  <si>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</si>
  <si>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</si>
  <si>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</si>
  <si>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</si>
  <si>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</si>
  <si>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</si>
  <si>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</si>
  <si>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</si>
  <si>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</si>
  <si>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</si>
  <si>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</si>
  <si>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</si>
  <si>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</si>
  <si>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</si>
  <si>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</si>
  <si>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</si>
  <si>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</si>
  <si>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</si>
  <si>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</si>
  <si>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</si>
  <si>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</si>
  <si>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</si>
  <si>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</si>
  <si>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</si>
  <si>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</si>
  <si>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</si>
  <si>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</si>
  <si>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</si>
  <si>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</si>
  <si>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</si>
  <si>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</si>
  <si>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</si>
  <si>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</si>
  <si>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</si>
  <si>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</si>
  <si>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</si>
  <si>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</si>
  <si>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</si>
  <si>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</si>
  <si>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</si>
  <si>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</si>
  <si>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</si>
  <si>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</si>
  <si>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</si>
  <si>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</si>
  <si>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</si>
  <si>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</si>
  <si>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</si>
  <si>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</si>
  <si>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</si>
  <si>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</si>
  <si>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</si>
  <si>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</si>
  <si>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</si>
  <si>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</si>
  <si>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</si>
  <si>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</si>
  <si>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</si>
  <si>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</si>
  <si>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</si>
  <si>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</si>
  <si>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</si>
  <si>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</si>
  <si>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</si>
  <si>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</si>
  <si>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</si>
  <si>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</si>
  <si>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</si>
  <si>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</si>
  <si>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</si>
  <si>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</si>
  <si>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</si>
  <si>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</si>
  <si>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</si>
  <si>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</si>
  <si>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</si>
  <si>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</si>
  <si>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</si>
  <si>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</si>
  <si>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</si>
  <si>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</si>
  <si>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</si>
  <si>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</si>
  <si>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</si>
  <si>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</si>
  <si>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</si>
  <si>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</si>
  <si>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</si>
  <si>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</si>
  <si>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</si>
  <si>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</si>
  <si>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</si>
  <si>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</si>
  <si>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</si>
  <si>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</si>
  <si>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</si>
  <si>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</si>
  <si>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</si>
  <si>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</si>
  <si>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</si>
  <si>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</si>
  <si>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</si>
  <si>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</si>
  <si>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</si>
  <si>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</si>
  <si>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</si>
  <si>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</si>
  <si>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</si>
  <si>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</si>
  <si>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</si>
  <si>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</si>
  <si>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</si>
  <si>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</si>
  <si>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</si>
  <si>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</si>
  <si>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</si>
  <si>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</si>
  <si>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</si>
  <si>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</si>
  <si>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</si>
  <si>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</si>
  <si>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</si>
  <si>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</si>
  <si>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</si>
  <si>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</si>
  <si>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</si>
  <si>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</si>
  <si>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</si>
  <si>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</si>
  <si>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</si>
  <si>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</si>
  <si>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</si>
  <si>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</si>
  <si>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</si>
  <si>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</si>
  <si>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</si>
  <si>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</si>
  <si>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</si>
  <si>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</si>
  <si>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</si>
  <si>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</si>
  <si>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</si>
  <si>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</si>
  <si>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</si>
  <si>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</si>
  <si>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</si>
  <si>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</si>
  <si>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</si>
  <si>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</si>
  <si>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</si>
  <si>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</si>
  <si>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</si>
  <si>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</si>
  <si>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</si>
  <si>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</si>
  <si>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</si>
  <si>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</si>
  <si>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</si>
  <si>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</si>
  <si>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</si>
  <si>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</si>
  <si>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</si>
  <si>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</si>
  <si>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</si>
  <si>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</si>
  <si>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</si>
  <si>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</si>
  <si>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</si>
  <si>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</si>
  <si>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</si>
  <si>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</si>
  <si>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</si>
  <si>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</si>
  <si>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</si>
  <si>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</si>
  <si>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</si>
  <si>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</si>
  <si>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</si>
  <si>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</si>
  <si>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</si>
  <si>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</si>
  <si>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</si>
  <si>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</si>
  <si>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</si>
  <si>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</si>
  <si>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</si>
  <si>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</si>
  <si>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</si>
  <si>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</si>
  <si>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</si>
  <si>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</si>
  <si>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</si>
  <si>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</si>
  <si>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</si>
  <si>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</si>
  <si>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</si>
  <si>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</si>
  <si>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</si>
  <si>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</si>
  <si>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</si>
  <si>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</si>
  <si>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</si>
  <si>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</si>
  <si>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</si>
  <si>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</si>
  <si>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</si>
  <si>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</si>
  <si>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</si>
  <si>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</si>
  <si>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</si>
  <si>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</si>
  <si>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</si>
  <si>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</si>
  <si>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</si>
  <si>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</si>
  <si>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</si>
  <si>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</si>
  <si>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</si>
  <si>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</si>
  <si>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</si>
  <si>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</si>
  <si>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</si>
  <si>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</si>
  <si>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</si>
  <si>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</si>
  <si>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</si>
  <si>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</si>
  <si>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</si>
  <si>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</si>
  <si>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</si>
  <si>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</si>
  <si>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</si>
  <si>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</si>
  <si>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</si>
  <si>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</si>
  <si>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</si>
  <si>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</si>
  <si>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</si>
  <si>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</si>
  <si>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</si>
  <si>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</si>
  <si>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</si>
  <si>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</si>
  <si>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</si>
  <si>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</si>
  <si>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</si>
  <si>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</si>
  <si>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</si>
  <si>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</si>
  <si>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</si>
  <si>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</si>
  <si>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</si>
  <si>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</si>
  <si>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</si>
  <si>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</si>
  <si>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</si>
  <si>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</si>
  <si>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</si>
  <si>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</si>
  <si>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</si>
  <si>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</si>
  <si>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</si>
  <si>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</si>
  <si>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</si>
  <si>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</si>
  <si>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</si>
  <si>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</si>
  <si>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</si>
  <si>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</si>
  <si>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</si>
  <si>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</si>
  <si>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</si>
  <si>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</si>
  <si>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</si>
  <si>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</si>
  <si>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</si>
  <si>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</si>
  <si>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</si>
  <si>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</si>
  <si>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</si>
  <si>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</si>
  <si>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</si>
  <si>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</si>
  <si>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</si>
  <si>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</si>
  <si>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</si>
  <si>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</si>
  <si>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</si>
  <si>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</si>
  <si>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</si>
  <si>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</si>
  <si>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</si>
  <si>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</si>
  <si>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</si>
  <si>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</si>
  <si>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</si>
  <si>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</si>
  <si>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</si>
  <si>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</si>
  <si>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</si>
  <si>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</si>
  <si>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</si>
  <si>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</si>
  <si>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</si>
  <si>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</si>
  <si>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</si>
  <si>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</si>
  <si>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</si>
  <si>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</si>
  <si>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</si>
  <si>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</si>
  <si>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</si>
  <si>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</si>
  <si>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</si>
  <si>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</si>
  <si>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</si>
  <si>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</si>
  <si>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</si>
  <si>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</si>
  <si>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</si>
  <si>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</si>
  <si>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</si>
  <si>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</si>
  <si>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</si>
  <si>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</si>
  <si>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</si>
  <si>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</si>
  <si>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</si>
  <si>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</si>
  <si>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</si>
  <si>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</si>
  <si>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</si>
  <si>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</si>
  <si>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</si>
  <si>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</si>
  <si>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</si>
  <si>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</si>
  <si>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</si>
  <si>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</si>
  <si>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</si>
  <si>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</si>
  <si>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</si>
  <si>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</si>
  <si>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</si>
  <si>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</si>
  <si>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</si>
  <si>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</si>
  <si>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</si>
  <si>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</si>
  <si>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</si>
  <si>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</si>
  <si>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</si>
  <si>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</si>
  <si>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</si>
  <si>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</si>
  <si>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</si>
  <si>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</si>
  <si>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</si>
  <si>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</si>
  <si>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</si>
  <si>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</si>
  <si>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</si>
  <si>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</si>
  <si>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</si>
  <si>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</si>
  <si>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</si>
  <si>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</si>
  <si>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</si>
  <si>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</si>
  <si>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</si>
  <si>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</si>
  <si>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</si>
  <si>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</si>
  <si>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</si>
  <si>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</si>
  <si>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</si>
  <si>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</si>
  <si>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</si>
  <si>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</si>
  <si>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</si>
  <si>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</si>
  <si>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</si>
  <si>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</si>
  <si>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</si>
  <si>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</si>
  <si>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</si>
  <si>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</si>
  <si>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</si>
  <si>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</si>
  <si>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</si>
  <si>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</si>
  <si>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</si>
  <si>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</si>
  <si>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</si>
  <si>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</si>
  <si>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</si>
  <si>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</si>
  <si>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</si>
  <si>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</si>
  <si>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</si>
  <si>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</si>
  <si>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</si>
  <si>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</si>
  <si>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</si>
  <si>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</si>
  <si>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</si>
  <si>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</si>
  <si>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</si>
  <si>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</si>
  <si>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</si>
  <si>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</si>
  <si>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</si>
  <si>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</si>
  <si>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</si>
  <si>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</si>
  <si>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</si>
  <si>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</si>
  <si>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</si>
  <si>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</si>
  <si>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</si>
  <si>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</si>
  <si>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</si>
  <si>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</si>
  <si>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</si>
  <si>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</si>
  <si>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</si>
  <si>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</si>
  <si>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</si>
  <si>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</si>
  <si>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</si>
  <si>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</si>
  <si>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</si>
  <si>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</si>
  <si>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</si>
  <si>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</si>
  <si>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</si>
  <si>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</si>
  <si>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</si>
  <si>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</si>
  <si>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</si>
  <si>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</si>
  <si>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</si>
  <si>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</si>
  <si>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</si>
  <si>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</si>
  <si>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</si>
  <si>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</si>
  <si>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</si>
  <si>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</si>
  <si>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</si>
  <si>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</si>
  <si>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</si>
  <si>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</si>
  <si>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</si>
  <si>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</si>
  <si>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</si>
  <si>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</si>
  <si>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</si>
  <si>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</si>
  <si>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</si>
  <si>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</si>
  <si>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</si>
  <si>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</si>
  <si>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</si>
  <si>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</si>
  <si>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</si>
  <si>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</si>
  <si>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</si>
  <si>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</si>
  <si>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</si>
  <si>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</si>
  <si>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</si>
  <si>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</si>
  <si>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</si>
  <si>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</si>
  <si>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</si>
  <si>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</si>
  <si>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</si>
  <si>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</si>
  <si>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</si>
  <si>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</si>
  <si>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</si>
  <si>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</si>
  <si>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</si>
  <si>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</si>
  <si>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</si>
  <si>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</si>
  <si>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</si>
  <si>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</si>
  <si>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</si>
  <si>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</si>
  <si>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</si>
  <si>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</si>
  <si>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</si>
  <si>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</si>
  <si>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</si>
  <si>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</si>
  <si>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</si>
  <si>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</si>
  <si>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</si>
  <si>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</si>
  <si>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</si>
  <si>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</si>
  <si>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</si>
  <si>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</si>
  <si>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</si>
  <si>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</si>
  <si>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</si>
  <si>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</si>
  <si>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</si>
  <si>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</si>
  <si>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</si>
  <si>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</si>
  <si>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</si>
  <si>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</si>
  <si>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</si>
  <si>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</si>
  <si>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</si>
  <si>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</si>
  <si>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</si>
  <si>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</si>
  <si>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</si>
  <si>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</si>
  <si>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</si>
  <si>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</si>
  <si>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</si>
  <si>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</si>
  <si>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</si>
  <si>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</si>
  <si>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</si>
  <si>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</si>
  <si>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</si>
  <si>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</si>
  <si>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</si>
  <si>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</si>
  <si>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</si>
  <si>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</si>
  <si>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</si>
  <si>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</si>
  <si>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</si>
  <si>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</si>
  <si>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</si>
  <si>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</si>
  <si>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</si>
  <si>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</si>
  <si>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</si>
  <si>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</si>
  <si>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</si>
  <si>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</si>
  <si>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</si>
  <si>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</si>
  <si>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</si>
  <si>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</si>
  <si>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</si>
  <si>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</si>
  <si>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</si>
  <si>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</si>
  <si>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</si>
  <si>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</si>
  <si>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</si>
  <si>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</si>
  <si>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</si>
  <si>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</si>
  <si>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</si>
  <si>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</si>
  <si>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</si>
  <si>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</si>
  <si>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</si>
  <si>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</si>
  <si>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</si>
  <si>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</si>
  <si>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</si>
  <si>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</si>
  <si>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</si>
  <si>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</si>
  <si>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</si>
  <si>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</si>
  <si>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</si>
  <si>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</si>
  <si>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</si>
  <si>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</si>
  <si>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</si>
  <si>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</si>
  <si>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</si>
  <si>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</si>
  <si>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</si>
  <si>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</si>
  <si>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</si>
  <si>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</si>
  <si>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</si>
  <si>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</si>
  <si>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</si>
  <si>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</si>
  <si>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</si>
  <si>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</si>
  <si>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</si>
  <si>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</si>
  <si>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</si>
  <si>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</si>
  <si>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</si>
  <si>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</si>
  <si>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</si>
  <si>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</si>
  <si>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</si>
  <si>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</si>
  <si>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</si>
  <si>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</si>
  <si>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</si>
  <si>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</si>
  <si>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</si>
  <si>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</si>
  <si>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</si>
  <si>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</si>
  <si>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</si>
  <si>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</si>
  <si>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</si>
  <si>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</si>
  <si>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</si>
  <si>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</si>
  <si>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</si>
  <si>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</si>
  <si>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</si>
  <si>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</si>
  <si>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</si>
  <si>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</si>
  <si>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</si>
  <si>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</si>
  <si>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</si>
  <si>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</si>
  <si>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</si>
  <si>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</si>
  <si>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</si>
  <si>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</si>
  <si>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</si>
  <si>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</si>
  <si>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</si>
  <si>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</si>
  <si>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</si>
  <si>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</si>
  <si>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</si>
  <si>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</si>
  <si>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</si>
  <si>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</si>
  <si>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</si>
  <si>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</si>
  <si>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</si>
  <si>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</si>
  <si>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</si>
  <si>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</si>
  <si>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</si>
  <si>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</si>
  <si>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</si>
  <si>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</si>
  <si>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</si>
  <si>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</si>
  <si>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</si>
  <si>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</si>
  <si>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</si>
  <si>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</si>
  <si>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</si>
  <si>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</si>
  <si>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</si>
  <si>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</si>
  <si>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</si>
  <si>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</si>
  <si>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</si>
  <si>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</si>
  <si>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</si>
  <si>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</si>
  <si>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</si>
  <si>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</si>
  <si>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</si>
  <si>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</si>
  <si>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</si>
  <si>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</si>
  <si>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</si>
  <si>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</si>
  <si>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</si>
  <si>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</si>
  <si>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</si>
  <si>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</si>
  <si>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</si>
  <si>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</si>
  <si>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</si>
  <si>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</si>
  <si>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</si>
  <si>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</si>
  <si>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</si>
  <si>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</si>
  <si>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</si>
  <si>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</si>
  <si>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</si>
  <si>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</si>
  <si>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</si>
  <si>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</si>
  <si>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</si>
  <si>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</si>
  <si>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</si>
  <si>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</si>
  <si>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</si>
  <si>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</si>
  <si>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</si>
  <si>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</si>
  <si>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</si>
  <si>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</si>
  <si>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</si>
  <si>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</si>
  <si>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</si>
  <si>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</si>
  <si>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</si>
  <si>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</si>
  <si>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</si>
  <si>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</si>
  <si>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</si>
  <si>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</si>
  <si>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</si>
  <si>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</si>
  <si>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</si>
  <si>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</si>
  <si>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</si>
  <si>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</si>
  <si>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</si>
  <si>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</si>
  <si>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</si>
  <si>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</si>
  <si>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</si>
  <si>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</si>
  <si>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</si>
  <si>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</si>
  <si>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</si>
  <si>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</si>
  <si>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</si>
  <si>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</si>
  <si>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</si>
  <si>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</si>
  <si>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</si>
  <si>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</si>
  <si>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</si>
  <si>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</si>
  <si>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</si>
  <si>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</si>
  <si>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</si>
  <si>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</si>
  <si>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</si>
  <si>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</si>
  <si>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</si>
  <si>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</si>
  <si>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</si>
  <si>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</si>
  <si>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</si>
  <si>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</si>
  <si>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</si>
  <si>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</si>
  <si>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</si>
  <si>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</si>
  <si>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</si>
  <si>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</si>
  <si>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</si>
  <si>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</si>
  <si>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</si>
  <si>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</si>
  <si>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</si>
  <si>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</si>
  <si>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</si>
  <si>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</si>
  <si>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</si>
  <si>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</si>
  <si>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</si>
  <si>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</si>
  <si>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</si>
  <si>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</si>
  <si>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</si>
  <si>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</si>
  <si>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</si>
  <si>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</si>
  <si>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</si>
  <si>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</si>
  <si>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</si>
  <si>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</si>
  <si>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</si>
  <si>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</si>
  <si>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</si>
  <si>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</si>
  <si>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</si>
  <si>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</si>
  <si>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</si>
  <si>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</si>
  <si>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</si>
  <si>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</si>
  <si>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</si>
  <si>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</si>
  <si>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</si>
  <si>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</si>
  <si>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</si>
  <si>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</si>
  <si>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</si>
  <si>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</si>
  <si>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</si>
  <si>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</si>
  <si>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</si>
  <si>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</si>
  <si>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</si>
  <si>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</si>
  <si>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</si>
  <si>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</si>
  <si>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</si>
  <si>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</si>
  <si>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</si>
  <si>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</si>
  <si>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</si>
  <si>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</si>
  <si>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</si>
  <si>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</si>
  <si>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</si>
  <si>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</si>
  <si>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</si>
  <si>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</si>
  <si>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</si>
  <si>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</si>
  <si>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</si>
  <si>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</si>
  <si>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</si>
  <si>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</si>
  <si>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</si>
  <si>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</si>
  <si>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</si>
  <si>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</si>
  <si>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</si>
  <si>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</si>
  <si>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</si>
  <si>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</si>
  <si>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</si>
  <si>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</si>
  <si>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</si>
  <si>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</si>
  <si>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</si>
  <si>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</si>
  <si>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</si>
  <si>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</si>
  <si>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</si>
  <si>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</si>
  <si>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</si>
  <si>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</si>
  <si>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</si>
  <si>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</si>
  <si>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</si>
  <si>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</si>
  <si>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</si>
  <si>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</si>
  <si>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</si>
  <si>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</si>
  <si>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</si>
  <si>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</si>
  <si>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</si>
  <si>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</si>
  <si>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</si>
  <si>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</si>
  <si>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</si>
  <si>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</si>
  <si>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</si>
  <si>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</si>
  <si>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</si>
  <si>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</si>
  <si>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</si>
  <si>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</si>
  <si>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</si>
  <si>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</si>
  <si>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</si>
  <si>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</si>
  <si>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</si>
  <si>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</si>
  <si>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</si>
  <si>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</si>
  <si>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</si>
  <si>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</si>
  <si>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</si>
  <si>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</si>
  <si>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</si>
  <si>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</si>
  <si>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</si>
  <si>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</si>
  <si>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</si>
  <si>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</si>
  <si>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</si>
  <si>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</si>
  <si>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</si>
  <si>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</si>
  <si>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</si>
  <si>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</si>
  <si>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</si>
  <si>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</si>
  <si>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</si>
  <si>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</si>
  <si>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</si>
  <si>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</si>
  <si>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</si>
  <si>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</si>
  <si>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</si>
  <si>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</si>
  <si>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</si>
  <si>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</si>
  <si>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</si>
  <si>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</si>
  <si>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</si>
  <si>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</si>
  <si>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</si>
  <si>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</si>
  <si>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</si>
  <si>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</si>
  <si>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</si>
  <si>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</si>
  <si>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</si>
  <si>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</si>
  <si>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</si>
  <si>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</si>
  <si>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</si>
  <si>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</si>
  <si>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</si>
  <si>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</si>
  <si>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</si>
  <si>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</si>
  <si>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</si>
  <si>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</si>
  <si>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</si>
  <si>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</si>
  <si>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</si>
  <si>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</si>
  <si>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</si>
  <si>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</si>
  <si>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</si>
  <si>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</si>
  <si>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</si>
  <si>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</si>
  <si>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</si>
  <si>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</si>
  <si>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</si>
  <si>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</si>
  <si>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</si>
  <si>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</si>
  <si>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</si>
  <si>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</si>
  <si>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</si>
  <si>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</si>
  <si>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</si>
  <si>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</si>
  <si>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</si>
  <si>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</si>
  <si>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</si>
  <si>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</si>
  <si>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</si>
  <si>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</si>
  <si>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</si>
  <si>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</si>
  <si>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</si>
  <si>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</si>
  <si>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</si>
  <si>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</si>
  <si>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</si>
  <si>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</si>
  <si>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</si>
  <si>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</si>
  <si>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</si>
  <si>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</si>
  <si>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</si>
  <si>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</si>
  <si>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</si>
  <si>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</si>
  <si>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</si>
  <si>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</si>
  <si>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</si>
  <si>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</si>
  <si>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</si>
  <si>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</si>
  <si>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</si>
  <si>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</si>
  <si>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</si>
  <si>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</si>
  <si>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</si>
  <si>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</si>
  <si>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</si>
  <si>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</si>
  <si>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</si>
  <si>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</si>
  <si>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</si>
  <si>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</si>
  <si>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</si>
  <si>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</si>
  <si>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</si>
  <si>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</si>
  <si>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</si>
  <si>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</si>
  <si>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</si>
  <si>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</si>
  <si>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</si>
  <si>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</si>
  <si>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</si>
  <si>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</si>
  <si>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</si>
  <si>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</si>
  <si>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</si>
  <si>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</si>
  <si>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</si>
  <si>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</si>
  <si>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</si>
  <si>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</si>
  <si>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</si>
  <si>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</si>
  <si>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</si>
  <si>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</si>
  <si>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</si>
  <si>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</si>
  <si>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</si>
  <si>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</si>
  <si>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</si>
  <si>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</si>
  <si>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</si>
  <si>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</si>
  <si>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</si>
  <si>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</si>
  <si>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</si>
  <si>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</si>
  <si>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</si>
  <si>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</si>
  <si>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</si>
  <si>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</si>
  <si>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</si>
  <si>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</si>
  <si>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</si>
  <si>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</si>
  <si>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</si>
  <si>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</si>
  <si>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</si>
  <si>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</si>
  <si>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</si>
  <si>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</si>
  <si>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</si>
  <si>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</si>
  <si>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</si>
  <si>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</si>
  <si>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</si>
  <si>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</si>
  <si>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</si>
  <si>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</si>
  <si>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</si>
  <si>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</si>
  <si>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</si>
  <si>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</si>
  <si>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</si>
  <si>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</si>
  <si>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</si>
  <si>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</si>
  <si>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</si>
  <si>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</si>
  <si>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</si>
  <si>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</si>
  <si>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</si>
  <si>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</si>
  <si>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</si>
  <si>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</si>
  <si>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</si>
  <si>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</si>
  <si>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</si>
  <si>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</si>
  <si>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</si>
  <si>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</si>
  <si>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</si>
  <si>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</si>
  <si>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</si>
  <si>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</si>
  <si>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</si>
  <si>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</si>
  <si>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</si>
  <si>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</si>
  <si>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</si>
  <si>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</si>
  <si>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</si>
  <si>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</si>
  <si>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</si>
  <si>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</si>
  <si>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</si>
  <si>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</si>
  <si>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</si>
  <si>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</si>
  <si>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</si>
  <si>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</si>
  <si>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</si>
  <si>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</si>
  <si>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</si>
  <si>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</si>
  <si>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</si>
  <si>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</si>
  <si>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</si>
  <si>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</si>
  <si>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</si>
  <si>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</si>
  <si>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</si>
  <si>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</si>
  <si>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</si>
  <si>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</si>
  <si>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</si>
  <si>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</si>
  <si>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</si>
  <si>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</si>
  <si>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</si>
  <si>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</si>
  <si>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</si>
  <si>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</si>
  <si>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</si>
  <si>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</si>
  <si>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</si>
  <si>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</si>
  <si>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</si>
  <si>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</si>
  <si>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</si>
  <si>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</si>
  <si>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</si>
  <si>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</si>
  <si>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</si>
  <si>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</si>
  <si>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</si>
  <si>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</si>
  <si>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</si>
  <si>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</si>
  <si>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</si>
  <si>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</si>
  <si>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</si>
  <si>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</si>
  <si>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</si>
  <si>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</si>
  <si>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</si>
  <si>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</si>
  <si>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</si>
  <si>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</si>
  <si>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</si>
  <si>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</si>
  <si>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</si>
  <si>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</si>
  <si>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</si>
  <si>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</si>
  <si>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</si>
  <si>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</si>
  <si>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</si>
  <si>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</si>
  <si>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</si>
  <si>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</si>
  <si>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</si>
  <si>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</si>
  <si>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</si>
  <si>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</si>
  <si>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</si>
  <si>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</si>
  <si>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</si>
  <si>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</si>
  <si>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</si>
  <si>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</si>
  <si>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</si>
  <si>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</si>
  <si>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</si>
  <si>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</si>
  <si>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</si>
  <si>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</si>
  <si>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</si>
  <si>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</si>
  <si>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</si>
  <si>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</si>
  <si>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</si>
  <si>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</si>
  <si>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</si>
  <si>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</si>
  <si>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</si>
  <si>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</si>
  <si>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</si>
  <si>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</si>
  <si>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</si>
  <si>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</si>
  <si>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</si>
  <si>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</si>
  <si>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</si>
  <si>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</si>
  <si>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</si>
  <si>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</si>
  <si>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</si>
  <si>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</si>
  <si>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</si>
  <si>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</si>
  <si>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</si>
  <si>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</si>
  <si>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</si>
  <si>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</si>
  <si>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</si>
  <si>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</si>
  <si>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</si>
  <si>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</si>
  <si>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</si>
  <si>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</si>
  <si>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</si>
  <si>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</si>
  <si>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</si>
  <si>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</si>
  <si>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</si>
  <si>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</si>
  <si>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</si>
  <si>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</si>
  <si>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</si>
  <si>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</si>
  <si>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</si>
  <si>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</si>
  <si>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</si>
  <si>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</si>
  <si>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</si>
  <si>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</si>
  <si>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</si>
  <si>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</si>
  <si>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</si>
  <si>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</si>
  <si>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</si>
  <si>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</si>
  <si>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</si>
  <si>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</si>
  <si>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</si>
  <si>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</si>
  <si>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</si>
  <si>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</si>
  <si>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</si>
  <si>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</si>
  <si>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</si>
  <si>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</si>
  <si>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</si>
  <si>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</si>
  <si>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</si>
  <si>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</si>
  <si>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</si>
  <si>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</si>
  <si>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</si>
  <si>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</si>
  <si>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</si>
  <si>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</si>
  <si>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</si>
  <si>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</si>
  <si>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</si>
  <si>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</si>
  <si>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</si>
  <si>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</si>
  <si>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</si>
  <si>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</si>
  <si>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</si>
  <si>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</si>
  <si>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</si>
  <si>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</si>
  <si>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</si>
  <si>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</si>
  <si>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</si>
  <si>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</si>
  <si>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</si>
  <si>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</si>
  <si>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</si>
  <si>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</si>
  <si>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</si>
  <si>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</si>
  <si>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</si>
  <si>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</si>
  <si>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</si>
  <si>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</si>
  <si>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</si>
  <si>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</si>
  <si>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</si>
  <si>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</si>
  <si>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</si>
  <si>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</si>
  <si>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</si>
  <si>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</si>
  <si>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</si>
  <si>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</si>
  <si>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</si>
  <si>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</si>
  <si>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</si>
  <si>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</si>
  <si>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</si>
  <si>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</si>
  <si>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</si>
  <si>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</si>
  <si>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</si>
  <si>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</si>
  <si>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</si>
  <si>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</si>
  <si>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</si>
  <si>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</si>
  <si>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</si>
  <si>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</si>
  <si>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</si>
  <si>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</si>
  <si>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</si>
  <si>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</si>
  <si>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</si>
  <si>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</si>
  <si>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</si>
  <si>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</si>
  <si>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</si>
  <si>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</si>
  <si>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</si>
  <si>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</si>
  <si>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</si>
  <si>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</si>
  <si>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</si>
  <si>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</si>
  <si>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</si>
  <si>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</si>
  <si>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</si>
  <si>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</si>
  <si>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</si>
  <si>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</si>
  <si>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</si>
  <si>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</si>
  <si>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</si>
  <si>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</si>
  <si>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</si>
  <si>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</si>
  <si>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</si>
  <si>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</si>
  <si>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</si>
  <si>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</si>
  <si>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</si>
  <si>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</si>
  <si>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</si>
  <si>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</si>
  <si>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</si>
  <si>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</si>
  <si>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</si>
  <si>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</si>
  <si>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</si>
  <si>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</si>
  <si>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</si>
  <si>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</si>
  <si>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</si>
  <si>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</si>
  <si>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</si>
  <si>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</si>
  <si>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</si>
  <si>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</si>
  <si>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</si>
  <si>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</si>
  <si>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</si>
  <si>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</si>
  <si>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</si>
  <si>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</si>
  <si>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</si>
  <si>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</si>
  <si>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</si>
  <si>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</si>
  <si>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</si>
  <si>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</si>
  <si>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</si>
  <si>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</si>
  <si>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</si>
  <si>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</si>
  <si>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</si>
  <si>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</si>
  <si>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</si>
  <si>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</si>
  <si>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</si>
  <si>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</si>
  <si>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</si>
  <si>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</si>
  <si>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</si>
  <si>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</si>
  <si>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</si>
  <si>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</si>
  <si>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</si>
  <si>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</si>
  <si>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</si>
  <si>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</si>
  <si>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</si>
  <si>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</si>
  <si>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</si>
  <si>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</si>
  <si>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</si>
  <si>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</si>
  <si>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</si>
  <si>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</si>
  <si>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</si>
  <si>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</si>
  <si>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</si>
  <si>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</si>
  <si>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</si>
  <si>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</si>
  <si>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</si>
  <si>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</si>
  <si>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</si>
  <si>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</si>
  <si>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</si>
  <si>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</si>
  <si>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</si>
  <si>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</si>
  <si>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</si>
  <si>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</si>
  <si>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</si>
  <si>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</si>
  <si>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</si>
  <si>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</si>
  <si>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</si>
  <si>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</si>
  <si>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</si>
  <si>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</si>
  <si>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</si>
  <si>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</si>
  <si>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</si>
  <si>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</si>
  <si>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</si>
  <si>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</si>
  <si>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</si>
  <si>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</si>
  <si>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</si>
  <si>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</si>
  <si>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</si>
  <si>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</si>
  <si>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</si>
  <si>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</si>
  <si>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</si>
  <si>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</si>
  <si>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</si>
  <si>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</si>
  <si>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</si>
  <si>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</si>
  <si>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</si>
  <si>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</si>
  <si>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</si>
  <si>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</si>
  <si>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</si>
  <si>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</si>
  <si>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</si>
  <si>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</si>
  <si>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</si>
  <si>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</si>
  <si>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</si>
  <si>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</si>
  <si>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</si>
  <si>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</si>
  <si>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</si>
  <si>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</si>
  <si>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</si>
  <si>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</si>
  <si>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</si>
  <si>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</si>
  <si>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</si>
  <si>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</si>
  <si>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</si>
  <si>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</si>
  <si>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</si>
  <si>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</si>
  <si>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</si>
  <si>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</si>
  <si>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</si>
  <si>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</si>
  <si>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</si>
  <si>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</si>
  <si>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</si>
  <si>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</si>
  <si>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</si>
  <si>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</si>
  <si>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</si>
  <si>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</si>
  <si>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</si>
  <si>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</si>
  <si>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</si>
  <si>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</si>
  <si>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</si>
  <si>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</si>
  <si>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</si>
  <si>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</si>
  <si>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</si>
  <si>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</si>
  <si>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</si>
  <si>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</si>
  <si>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</si>
  <si>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</si>
  <si>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</si>
  <si>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</si>
  <si>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</si>
  <si>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</si>
  <si>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</si>
  <si>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</si>
  <si>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</si>
  <si>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</si>
  <si>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</si>
  <si>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</si>
  <si>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</si>
  <si>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</si>
  <si>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</si>
  <si>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</si>
  <si>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</si>
  <si>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</si>
  <si>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</si>
  <si>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</si>
  <si>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</si>
  <si>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</si>
  <si>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</si>
  <si>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</si>
  <si>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</si>
  <si>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</si>
  <si>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</si>
  <si>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</si>
  <si>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</si>
  <si>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</si>
  <si>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</si>
  <si>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</si>
  <si>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</si>
  <si>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</si>
  <si>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</si>
  <si>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</si>
  <si>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</si>
  <si>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</si>
  <si>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</si>
  <si>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</si>
  <si>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</si>
  <si>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</si>
  <si>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</si>
  <si>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</si>
  <si>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</si>
  <si>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</si>
  <si>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</si>
  <si>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</si>
  <si>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</si>
  <si>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</si>
  <si>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</si>
  <si>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</si>
  <si>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</si>
  <si>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</si>
  <si>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</si>
  <si>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</si>
  <si>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</si>
  <si>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</si>
  <si>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</si>
  <si>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</si>
  <si>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</si>
  <si>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</si>
  <si>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</si>
  <si>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</si>
  <si>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</si>
  <si>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</si>
  <si>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</si>
  <si>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</si>
  <si>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</si>
  <si>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</si>
  <si>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</si>
  <si>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</si>
  <si>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</si>
  <si>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</si>
  <si>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</si>
  <si>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</si>
  <si>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</si>
  <si>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</si>
  <si>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</si>
  <si>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</si>
  <si>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</si>
  <si>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</si>
  <si>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</si>
  <si>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</si>
  <si>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</si>
  <si>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</si>
  <si>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</si>
  <si>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</si>
  <si>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</si>
  <si>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</si>
  <si>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</si>
  <si>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</si>
  <si>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</si>
  <si>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</si>
  <si>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</si>
  <si>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</si>
  <si>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</si>
  <si>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</si>
  <si>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</si>
  <si>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</si>
  <si>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</si>
  <si>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</si>
  <si>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</si>
  <si>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</si>
  <si>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</si>
  <si>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</si>
  <si>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</si>
  <si>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</si>
  <si>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</si>
  <si>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</si>
  <si>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</si>
  <si>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</si>
  <si>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</si>
  <si>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</si>
  <si>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</si>
  <si>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</si>
  <si>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</si>
  <si>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</si>
  <si>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</si>
  <si>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</si>
  <si>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</si>
  <si>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</si>
  <si>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</si>
  <si>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</si>
  <si>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</si>
  <si>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</si>
  <si>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</si>
  <si>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</si>
  <si>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</si>
  <si>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</si>
  <si>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</si>
  <si>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</si>
  <si>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</si>
  <si>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</si>
  <si>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</si>
  <si>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</si>
  <si>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</si>
  <si>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</si>
  <si>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</si>
  <si>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</si>
  <si>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</si>
  <si>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</si>
  <si>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</si>
  <si>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</si>
  <si>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</si>
  <si>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</si>
  <si>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</si>
  <si>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</si>
  <si>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</si>
  <si>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</si>
  <si>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</si>
  <si>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</si>
  <si>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</si>
  <si>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</si>
  <si>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</si>
  <si>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</si>
  <si>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</si>
  <si>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</si>
  <si>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</si>
  <si>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</si>
  <si>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</si>
  <si>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</si>
  <si>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</si>
  <si>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</si>
  <si>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</si>
  <si>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</si>
  <si>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</si>
  <si>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</si>
  <si>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</si>
  <si>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</si>
  <si>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</si>
  <si>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</si>
  <si>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</si>
  <si>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</si>
  <si>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</si>
  <si>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</si>
  <si>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</si>
  <si>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</si>
  <si>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</si>
  <si>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</si>
  <si>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</si>
  <si>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</si>
  <si>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</si>
  <si>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</si>
  <si>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</si>
  <si>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</si>
  <si>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</si>
  <si>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</si>
  <si>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</si>
  <si>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</si>
  <si>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</si>
  <si>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</si>
  <si>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</si>
  <si>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</si>
  <si>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</si>
  <si>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</si>
  <si>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</si>
  <si>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</si>
  <si>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</si>
  <si>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</si>
  <si>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</si>
  <si>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</si>
  <si>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</si>
  <si>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</si>
  <si>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</si>
  <si>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</si>
  <si>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</si>
  <si>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</si>
  <si>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</si>
  <si>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</si>
  <si>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</si>
  <si>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</si>
  <si>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</si>
  <si>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</si>
  <si>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</si>
  <si>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</si>
  <si>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</si>
  <si>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</si>
  <si>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</si>
  <si>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</si>
  <si>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</si>
  <si>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</si>
  <si>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</si>
  <si>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</si>
  <si>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</si>
  <si>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</si>
  <si>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</si>
  <si>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</si>
  <si>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</si>
  <si>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</si>
  <si>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</si>
  <si>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</si>
  <si>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</si>
  <si>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</si>
  <si>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</si>
  <si>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</si>
  <si>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</si>
  <si>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</si>
  <si>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</si>
  <si>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</si>
  <si>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</si>
  <si>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</si>
  <si>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</si>
  <si>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</si>
  <si>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</si>
  <si>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</si>
  <si>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</si>
  <si>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</si>
  <si>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</si>
  <si>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</si>
  <si>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</si>
  <si>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</si>
  <si>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</si>
  <si>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</si>
  <si>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</si>
  <si>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</si>
  <si>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</si>
  <si>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</si>
  <si>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</si>
  <si>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</si>
  <si>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</si>
  <si>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</si>
  <si>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</si>
  <si>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</si>
  <si>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</si>
  <si>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</si>
  <si>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</si>
  <si>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</si>
  <si>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</si>
  <si>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</si>
  <si>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</si>
  <si>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</si>
  <si>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</si>
  <si>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</si>
  <si>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</si>
  <si>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</si>
  <si>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</si>
  <si>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</si>
  <si>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</si>
  <si>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</si>
  <si>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</si>
  <si>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</si>
  <si>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</si>
  <si>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</si>
  <si>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</si>
  <si>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</si>
  <si>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</si>
  <si>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</si>
  <si>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</si>
  <si>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</si>
  <si>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</si>
  <si>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</si>
  <si>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</si>
  <si>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</si>
  <si>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</si>
  <si>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</si>
  <si>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</si>
  <si>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</si>
  <si>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</si>
  <si>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</si>
  <si>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</si>
  <si>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</si>
  <si>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</si>
  <si>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</si>
  <si>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</si>
  <si>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</si>
  <si>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</si>
  <si>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</si>
  <si>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</si>
  <si>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</si>
  <si>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</si>
  <si>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</si>
  <si>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</si>
  <si>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</si>
  <si>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</si>
  <si>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</si>
  <si>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</si>
  <si>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</si>
  <si>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</si>
  <si>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</si>
  <si>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</si>
  <si>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</si>
  <si>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</si>
  <si>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</si>
  <si>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</si>
  <si>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</si>
  <si>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</si>
  <si>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</si>
  <si>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</si>
  <si>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</si>
  <si>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</si>
  <si>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</si>
  <si>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</si>
  <si>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</si>
  <si>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</si>
  <si>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</si>
  <si>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</si>
  <si>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</si>
  <si>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</si>
  <si>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</si>
  <si>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</si>
  <si>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</si>
  <si>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</si>
  <si>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</si>
  <si>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</si>
  <si>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</si>
  <si>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</si>
  <si>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</si>
  <si>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</si>
  <si>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</si>
  <si>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</si>
  <si>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</si>
  <si>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</si>
  <si>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</si>
  <si>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</si>
  <si>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</si>
  <si>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</si>
  <si>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</si>
  <si>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</si>
  <si>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</si>
  <si>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</si>
  <si>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</si>
  <si>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</si>
  <si>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</si>
  <si>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</si>
  <si>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</si>
  <si>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</si>
  <si>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</si>
  <si>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</si>
  <si>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</si>
  <si>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</si>
  <si>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</si>
  <si>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</si>
  <si>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</si>
  <si>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</si>
  <si>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</si>
  <si>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</si>
  <si>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</si>
  <si>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</si>
  <si>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</si>
  <si>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</si>
  <si>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</si>
  <si>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</si>
  <si>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</si>
  <si>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</si>
  <si>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</si>
  <si>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</si>
  <si>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</si>
  <si>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</si>
  <si>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</si>
  <si>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</si>
  <si>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</si>
  <si>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</si>
  <si>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</si>
  <si>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</si>
  <si>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</si>
  <si>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</si>
  <si>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</si>
  <si>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</si>
  <si>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</si>
  <si>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</si>
  <si>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</si>
  <si>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</si>
  <si>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</si>
  <si>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</si>
  <si>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</si>
  <si>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</si>
  <si>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</si>
  <si>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</si>
  <si>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</si>
  <si>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</si>
  <si>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</si>
  <si>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</si>
  <si>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</si>
  <si>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</si>
  <si>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</si>
  <si>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</si>
  <si>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</si>
  <si>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</si>
  <si>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</si>
  <si>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</si>
  <si>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</si>
  <si>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</si>
  <si>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</si>
  <si>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</si>
  <si>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</si>
  <si>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</si>
  <si>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</si>
  <si>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</si>
  <si>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</si>
  <si>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</si>
  <si>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</si>
  <si>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</si>
  <si>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</si>
  <si>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</si>
  <si>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</si>
  <si>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</si>
  <si>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</si>
  <si>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</si>
  <si>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</si>
  <si>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</si>
  <si>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</si>
  <si>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</si>
  <si>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</si>
  <si>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</si>
  <si>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</si>
  <si>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</si>
  <si>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</si>
  <si>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</si>
  <si>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</si>
  <si>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</si>
  <si>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</si>
  <si>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</si>
  <si>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</si>
  <si>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</si>
  <si>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</si>
  <si>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</si>
  <si>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</si>
  <si>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</si>
  <si>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</si>
  <si>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</si>
  <si>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</si>
  <si>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</si>
  <si>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</si>
  <si>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</si>
  <si>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</si>
  <si>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</si>
  <si>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</si>
  <si>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</si>
  <si>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</si>
  <si>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</si>
  <si>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</si>
  <si>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</si>
  <si>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</si>
  <si>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</si>
  <si>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</si>
  <si>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</si>
  <si>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</si>
  <si>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</si>
  <si>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</si>
  <si>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</si>
  <si>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</si>
  <si>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</si>
  <si>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</si>
  <si>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</si>
  <si>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</si>
  <si>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</si>
  <si>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</si>
  <si>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</si>
  <si>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</si>
  <si>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</si>
  <si>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</si>
  <si>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</si>
  <si>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</si>
  <si>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</si>
  <si>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</si>
  <si>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</si>
  <si>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</si>
  <si>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</si>
  <si>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</si>
  <si>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</si>
  <si>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</si>
  <si>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</si>
  <si>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</si>
  <si>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</si>
  <si>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</si>
  <si>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</si>
  <si>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</si>
  <si>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</si>
  <si>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</si>
  <si>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</si>
  <si>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</si>
  <si>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</si>
  <si>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</si>
  <si>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</si>
  <si>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</si>
  <si>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</si>
  <si>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</si>
  <si>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</si>
  <si>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</si>
  <si>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</si>
  <si>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</si>
  <si>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</si>
  <si>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</si>
  <si>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</si>
  <si>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</si>
  <si>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</si>
  <si>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</si>
  <si>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</si>
  <si>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</si>
  <si>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</si>
  <si>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</si>
  <si>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</si>
  <si>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</si>
  <si>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</si>
  <si>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</si>
  <si>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</si>
  <si>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</si>
  <si>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</si>
  <si>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</si>
  <si>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</si>
  <si>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</si>
  <si>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</si>
  <si>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</si>
  <si>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</si>
  <si>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</si>
  <si>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</si>
  <si>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</si>
  <si>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</si>
  <si>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</si>
  <si>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</si>
  <si>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</si>
  <si>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</si>
  <si>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</si>
  <si>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</si>
  <si>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</si>
  <si>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</si>
  <si>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</si>
  <si>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</si>
  <si>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</si>
  <si>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</si>
  <si>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</si>
  <si>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</si>
  <si>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</si>
  <si>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</si>
  <si>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</si>
  <si>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</si>
  <si>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</si>
  <si>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</si>
  <si>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</si>
  <si>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</si>
  <si>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</si>
  <si>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</si>
  <si>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</si>
  <si>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</si>
  <si>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</si>
  <si>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</si>
  <si>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</si>
  <si>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</si>
  <si>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</si>
  <si>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</si>
  <si>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</si>
  <si>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</si>
  <si>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</si>
  <si>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</si>
  <si>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</si>
  <si>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</si>
  <si>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</si>
  <si>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</si>
  <si>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</si>
  <si>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</si>
  <si>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</si>
  <si>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</si>
  <si>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</si>
  <si>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</si>
  <si>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</si>
  <si>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</si>
  <si>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</si>
  <si>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</si>
  <si>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</si>
  <si>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</si>
  <si>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</si>
  <si>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</si>
  <si>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</si>
  <si>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</si>
  <si>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</si>
  <si>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</si>
  <si>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</si>
  <si>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</si>
  <si>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</si>
  <si>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</si>
  <si>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</si>
  <si>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</si>
  <si>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</si>
  <si>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</si>
  <si>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</si>
  <si>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</si>
  <si>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</si>
  <si>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</si>
  <si>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</si>
  <si>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</si>
  <si>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</si>
  <si>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</si>
  <si>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</si>
  <si>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</si>
  <si>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</si>
  <si>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</si>
  <si>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</si>
  <si>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</si>
  <si>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</si>
  <si>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</si>
  <si>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</si>
  <si>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</si>
  <si>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</si>
  <si>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</si>
  <si>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</si>
  <si>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</si>
  <si>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</si>
  <si>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</si>
  <si>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</si>
  <si>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</si>
  <si>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</si>
  <si>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</si>
  <si>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</si>
  <si>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</si>
  <si>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</si>
  <si>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</si>
  <si>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</si>
  <si>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</si>
  <si>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</si>
  <si>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</si>
  <si>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</si>
  <si>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</si>
  <si>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</si>
  <si>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</si>
  <si>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</si>
  <si>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</si>
  <si>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</si>
  <si>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</si>
  <si>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</si>
  <si>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</si>
  <si>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</si>
  <si>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</si>
  <si>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</si>
  <si>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</si>
  <si>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</si>
  <si>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</si>
  <si>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</si>
  <si>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</si>
  <si>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</si>
  <si>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</si>
  <si>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</si>
  <si>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</si>
  <si>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</si>
  <si>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</si>
  <si>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</si>
  <si>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</si>
  <si>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</si>
  <si>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</si>
  <si>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</si>
  <si>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</si>
  <si>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</si>
  <si>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</si>
  <si>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</si>
  <si>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</si>
  <si>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</si>
  <si>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</si>
  <si>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</si>
  <si>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</si>
  <si>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</si>
  <si>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</si>
  <si>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</si>
  <si>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</si>
  <si>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</si>
  <si>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</si>
  <si>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</si>
  <si>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</si>
  <si>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</si>
  <si>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</si>
  <si>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</si>
  <si>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</si>
  <si>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</si>
  <si>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</si>
  <si>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</si>
  <si>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</si>
  <si>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</si>
  <si>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</si>
  <si>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</si>
  <si>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</si>
  <si>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</si>
  <si>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</si>
  <si>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</si>
  <si>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</si>
  <si>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</si>
  <si>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</si>
  <si>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</si>
  <si>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</si>
  <si>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</si>
  <si>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</si>
  <si>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</si>
  <si>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</si>
  <si>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</si>
  <si>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</si>
  <si>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</si>
  <si>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</si>
  <si>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</si>
  <si>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</si>
  <si>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</si>
  <si>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</si>
  <si>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</si>
  <si>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</si>
  <si>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</si>
  <si>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</si>
  <si>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</si>
  <si>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</si>
  <si>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</si>
  <si>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</si>
  <si>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</si>
  <si>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</si>
  <si>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</si>
  <si>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</si>
  <si>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</si>
  <si>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</si>
  <si>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</si>
  <si>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</si>
  <si>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</si>
  <si>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</si>
  <si>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</si>
  <si>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</si>
  <si>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</si>
  <si>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</si>
  <si>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</si>
  <si>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</si>
  <si>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</si>
  <si>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</si>
  <si>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</si>
  <si>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</si>
  <si>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</si>
  <si>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</si>
  <si>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</si>
  <si>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</si>
  <si>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</si>
  <si>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</si>
  <si>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</si>
  <si>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</si>
  <si>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</si>
  <si>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</si>
  <si>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</si>
  <si>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</si>
  <si>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</si>
  <si>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</si>
  <si>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</si>
  <si>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</si>
  <si>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</si>
  <si>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</si>
  <si>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</si>
  <si>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</si>
  <si>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</si>
  <si>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</si>
  <si>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</si>
  <si>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</si>
  <si>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</si>
  <si>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</si>
  <si>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</si>
  <si>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</si>
  <si>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</si>
  <si>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</si>
  <si>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</si>
  <si>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</si>
  <si>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</si>
  <si>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</si>
  <si>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</si>
  <si>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</si>
  <si>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</si>
  <si>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</si>
  <si>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</si>
  <si>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</si>
  <si>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</si>
  <si>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</si>
  <si>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</si>
  <si>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</si>
  <si>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</si>
  <si>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</si>
  <si>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</si>
  <si>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</si>
  <si>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</si>
  <si>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</si>
  <si>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</si>
  <si>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</si>
  <si>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</si>
  <si>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</si>
  <si>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</si>
  <si>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</si>
  <si>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</si>
  <si>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</si>
  <si>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</si>
  <si>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</si>
  <si>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</si>
  <si>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</si>
  <si>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</si>
  <si>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</si>
  <si>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</si>
  <si>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</si>
  <si>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</si>
  <si>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</si>
  <si>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</si>
  <si>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</si>
  <si>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</si>
  <si>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</si>
  <si>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</si>
  <si>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</si>
  <si>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</si>
  <si>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</si>
  <si>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</si>
  <si>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</si>
  <si>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</si>
  <si>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</si>
  <si>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</si>
  <si>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</si>
  <si>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</si>
  <si>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</si>
  <si>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</si>
  <si>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</si>
  <si>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</si>
  <si>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</si>
  <si>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</si>
  <si>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</si>
  <si>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</si>
  <si>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</si>
  <si>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</si>
  <si>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</si>
  <si>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</si>
  <si>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</si>
  <si>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</si>
  <si>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</si>
  <si>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</si>
  <si>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</si>
  <si>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</si>
  <si>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</si>
  <si>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</si>
  <si>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</si>
  <si>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</si>
  <si>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</si>
  <si>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</si>
  <si>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</si>
  <si>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</si>
  <si>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</si>
  <si>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</si>
  <si>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</si>
  <si>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</si>
  <si>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</si>
  <si>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</si>
  <si>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</si>
  <si>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</si>
  <si>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</si>
  <si>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</si>
  <si>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</si>
  <si>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</si>
  <si>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</si>
  <si>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</si>
  <si>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</si>
  <si>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</si>
  <si>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</si>
  <si>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</si>
  <si>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</si>
  <si>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</si>
  <si>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</si>
  <si>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</si>
  <si>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</si>
  <si>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</si>
  <si>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</si>
  <si>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</si>
  <si>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</si>
  <si>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</si>
  <si>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</si>
  <si>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</si>
  <si>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</si>
  <si>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</si>
  <si>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</si>
  <si>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</si>
  <si>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</si>
  <si>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</si>
  <si>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</si>
  <si>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</si>
  <si>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</si>
  <si>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</si>
  <si>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</si>
  <si>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</si>
  <si>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</si>
  <si>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</si>
  <si>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</si>
  <si>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</si>
  <si>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</si>
  <si>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</si>
  <si>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</si>
  <si>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</si>
  <si>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</si>
  <si>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</si>
  <si>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</si>
  <si>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</si>
  <si>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</si>
  <si>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</si>
  <si>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</si>
  <si>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</si>
  <si>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</si>
  <si>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</si>
  <si>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</si>
  <si>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</si>
  <si>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</si>
  <si>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</si>
  <si>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</si>
  <si>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</si>
  <si>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</si>
  <si>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</si>
  <si>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</si>
  <si>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</si>
  <si>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</si>
  <si>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</si>
  <si>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</si>
  <si>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</si>
  <si>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</si>
  <si>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</si>
  <si>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</si>
  <si>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</si>
  <si>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</si>
  <si>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</si>
  <si>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</si>
  <si>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</si>
  <si>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</si>
  <si>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</si>
  <si>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</si>
  <si>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</si>
  <si>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</si>
  <si>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</si>
  <si>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</si>
  <si>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</si>
  <si>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</si>
  <si>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</si>
  <si>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</si>
  <si>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</si>
  <si>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</si>
  <si>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</si>
  <si>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</si>
  <si>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</si>
  <si>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</si>
  <si>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</si>
  <si>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</si>
  <si>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</si>
  <si>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</si>
  <si>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</si>
  <si>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</si>
  <si>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</si>
  <si>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</si>
  <si>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</si>
  <si>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</si>
  <si>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</si>
  <si>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</si>
  <si>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</si>
  <si>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</si>
  <si>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</si>
  <si>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</si>
  <si>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</si>
  <si>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</si>
  <si>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</si>
  <si>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</si>
  <si>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</si>
  <si>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</si>
  <si>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</si>
  <si>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</si>
  <si>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</si>
  <si>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</si>
  <si>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</si>
  <si>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</si>
  <si>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</si>
  <si>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</si>
  <si>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</si>
  <si>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</si>
  <si>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</si>
  <si>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</si>
  <si>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</si>
  <si>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</si>
  <si>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</si>
  <si>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</si>
  <si>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</si>
  <si>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</si>
  <si>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</si>
  <si>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</si>
  <si>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</si>
  <si>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</si>
  <si>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</si>
  <si>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</si>
  <si>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</si>
  <si>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</si>
  <si>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</si>
  <si>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</si>
  <si>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</si>
  <si>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</si>
  <si>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</si>
  <si>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</si>
  <si>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</si>
  <si>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</si>
  <si>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</si>
  <si>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</si>
  <si>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</si>
  <si>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</si>
  <si>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</si>
  <si>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</si>
  <si>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</si>
  <si>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</si>
  <si>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</si>
  <si>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</si>
  <si>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</si>
  <si>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</si>
  <si>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</si>
  <si>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</si>
  <si>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</si>
  <si>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</si>
  <si>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</si>
  <si>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</si>
  <si>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</si>
  <si>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</si>
  <si>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</si>
  <si>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</si>
  <si>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</si>
  <si>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</si>
  <si>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</si>
  <si>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</si>
  <si>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</si>
  <si>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</si>
  <si>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</si>
  <si>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</si>
  <si>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</si>
  <si>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</si>
  <si>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</si>
  <si>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</si>
  <si>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</si>
  <si>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</si>
  <si>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</si>
  <si>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</si>
  <si>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</si>
  <si>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</si>
  <si>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</si>
  <si>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</si>
  <si>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</si>
  <si>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</si>
  <si>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</si>
  <si>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</si>
  <si>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</si>
  <si>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</si>
  <si>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</si>
  <si>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</si>
  <si>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</si>
  <si>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</si>
  <si>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</si>
  <si>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</si>
  <si>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</si>
  <si>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</si>
  <si>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</si>
  <si>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</si>
  <si>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</si>
  <si>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</si>
  <si>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</si>
  <si>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</si>
  <si>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</si>
  <si>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</si>
  <si>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</si>
  <si>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</si>
  <si>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</si>
  <si>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</si>
  <si>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</si>
  <si>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</si>
  <si>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</si>
  <si>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</si>
  <si>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</si>
  <si>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</si>
  <si>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</si>
  <si>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</si>
  <si>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</si>
  <si>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</si>
  <si>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</si>
  <si>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</si>
  <si>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</si>
  <si>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</si>
  <si>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</si>
  <si>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</si>
  <si>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</si>
  <si>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</si>
  <si>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</si>
  <si>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</si>
  <si>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</si>
  <si>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</si>
  <si>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</si>
  <si>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</si>
  <si>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</si>
  <si>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</si>
  <si>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</si>
  <si>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</si>
  <si>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</si>
  <si>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</si>
  <si>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</si>
  <si>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</si>
  <si>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</si>
  <si>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</si>
  <si>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</si>
  <si>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</si>
  <si>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</si>
  <si>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</si>
  <si>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</si>
  <si>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</si>
  <si>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</si>
  <si>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</si>
  <si>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</si>
  <si>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</si>
  <si>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</si>
  <si>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</si>
  <si>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</si>
  <si>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</si>
  <si>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</si>
  <si>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</si>
  <si>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</si>
  <si>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</si>
  <si>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</si>
  <si>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</si>
  <si>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</si>
  <si>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</si>
  <si>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</si>
  <si>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</si>
  <si>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</si>
  <si>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</si>
  <si>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</si>
  <si>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</si>
  <si>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</si>
  <si>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</si>
  <si>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</si>
  <si>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</si>
  <si>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</si>
  <si>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</si>
  <si>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</si>
  <si>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</si>
  <si>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</si>
  <si>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</si>
  <si>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</si>
  <si>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</si>
  <si>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</si>
  <si>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</si>
  <si>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</si>
  <si>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</si>
  <si>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</si>
  <si>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</si>
  <si>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</si>
  <si>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</si>
  <si>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</si>
  <si>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</si>
  <si>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</si>
  <si>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</si>
  <si>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</si>
  <si>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</si>
  <si>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</si>
  <si>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</si>
  <si>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</si>
  <si>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</si>
  <si>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</si>
  <si>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</si>
  <si>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</si>
  <si>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</si>
  <si>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</si>
  <si>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</si>
  <si>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</si>
  <si>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</si>
  <si>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</si>
  <si>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</si>
  <si>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</si>
  <si>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</si>
  <si>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</si>
  <si>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</si>
  <si>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</si>
  <si>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</si>
  <si>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</si>
  <si>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</si>
  <si>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</si>
  <si>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</si>
  <si>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</si>
  <si>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</si>
  <si>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</si>
  <si>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</si>
  <si>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</si>
  <si>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</si>
  <si>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</si>
  <si>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</si>
  <si>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</si>
  <si>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</si>
  <si>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</si>
  <si>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</si>
  <si>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</si>
  <si>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</si>
  <si>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</si>
  <si>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</si>
  <si>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</si>
  <si>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</si>
  <si>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</si>
  <si>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</si>
  <si>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</si>
  <si>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</si>
  <si>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</si>
  <si>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</si>
  <si>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</si>
  <si>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</si>
  <si>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</si>
  <si>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</si>
  <si>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</si>
  <si>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</si>
  <si>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</si>
  <si>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</si>
  <si>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</si>
  <si>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</si>
  <si>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</si>
  <si>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</si>
  <si>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</si>
  <si>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</si>
  <si>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</si>
  <si>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</si>
  <si>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</si>
  <si>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</si>
  <si>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</si>
  <si>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</si>
  <si>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</si>
  <si>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</si>
  <si>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</si>
  <si>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</si>
  <si>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</si>
  <si>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</si>
  <si>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</si>
  <si>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</si>
  <si>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</si>
  <si>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</si>
  <si>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</si>
  <si>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</si>
  <si>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</si>
  <si>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</si>
  <si>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</si>
  <si>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</si>
  <si>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</si>
  <si>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</si>
  <si>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</si>
  <si>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</si>
  <si>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</si>
  <si>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</si>
  <si>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</si>
  <si>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</si>
  <si>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</si>
  <si>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</si>
  <si>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</si>
  <si>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</si>
  <si>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</si>
  <si>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</si>
  <si>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</si>
  <si>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</si>
  <si>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</si>
  <si>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</si>
  <si>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</si>
  <si>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</si>
  <si>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</si>
  <si>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</si>
  <si>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</si>
  <si>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</si>
  <si>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</si>
  <si>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</si>
  <si>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</si>
  <si>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</si>
  <si>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</si>
  <si>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</si>
  <si>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</si>
  <si>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</si>
  <si>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</si>
  <si>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</si>
  <si>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</si>
  <si>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</si>
  <si>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</si>
  <si>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</si>
  <si>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</si>
  <si>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</si>
  <si>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</si>
  <si>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</si>
  <si>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</si>
  <si>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</si>
  <si>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</si>
  <si>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</si>
  <si>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</si>
  <si>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</si>
  <si>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</si>
  <si>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</si>
  <si>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</si>
  <si>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</si>
  <si>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</si>
  <si>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</si>
  <si>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</si>
  <si>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</si>
  <si>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</si>
  <si>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</si>
  <si>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</si>
  <si>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</si>
  <si>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</si>
  <si>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</si>
  <si>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</si>
  <si>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</si>
  <si>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</si>
  <si>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</si>
  <si>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</si>
  <si>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</si>
  <si>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</si>
  <si>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</si>
  <si>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</si>
  <si>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</si>
  <si>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</si>
  <si>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</si>
  <si>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</si>
  <si>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</si>
  <si>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</si>
  <si>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</si>
  <si>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</si>
  <si>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</si>
  <si>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</si>
  <si>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</si>
  <si>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</si>
  <si>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</si>
  <si>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</si>
  <si>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</si>
  <si>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</si>
  <si>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</si>
  <si>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</si>
  <si>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</si>
  <si>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</si>
  <si>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</si>
  <si>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</si>
  <si>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</si>
  <si>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</si>
  <si>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</si>
  <si>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</si>
  <si>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</si>
  <si>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</si>
  <si>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</si>
  <si>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</si>
  <si>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</si>
  <si>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</si>
  <si>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</si>
  <si>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</si>
  <si>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</si>
  <si>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</si>
  <si>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</si>
  <si>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</si>
  <si>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</si>
  <si>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</si>
  <si>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</si>
  <si>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</si>
  <si>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</si>
  <si>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</si>
  <si>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</si>
  <si>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</si>
  <si>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</si>
  <si>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</si>
  <si>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</si>
  <si>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</si>
  <si>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</si>
  <si>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</si>
  <si>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</si>
  <si>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</si>
  <si>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</si>
  <si>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</si>
  <si>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</si>
  <si>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</si>
  <si>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</si>
  <si>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</si>
  <si>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</si>
  <si>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</si>
  <si>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</si>
  <si>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</si>
  <si>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</si>
  <si>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</si>
  <si>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</si>
  <si>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</si>
  <si>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</si>
  <si>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</si>
  <si>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</si>
  <si>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</si>
  <si>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</si>
  <si>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</si>
  <si>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</si>
  <si>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</si>
  <si>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</si>
  <si>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</si>
  <si>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</si>
  <si>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</si>
  <si>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</si>
  <si>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</si>
  <si>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</si>
  <si>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</si>
  <si>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</si>
  <si>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</si>
  <si>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</si>
  <si>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</si>
  <si>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</si>
  <si>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</si>
  <si>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</si>
  <si>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</si>
  <si>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</si>
  <si>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</si>
  <si>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</si>
  <si>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</si>
  <si>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</si>
  <si>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</si>
  <si>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</si>
  <si>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</si>
  <si>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</si>
  <si>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</si>
  <si>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</si>
  <si>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</si>
  <si>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</si>
  <si>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</si>
  <si>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</si>
  <si>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</si>
  <si>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</si>
  <si>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</si>
  <si>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</si>
  <si>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</si>
  <si>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</si>
  <si>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</si>
  <si>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</si>
  <si>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</si>
  <si>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</si>
  <si>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</si>
  <si>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</si>
  <si>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</si>
  <si>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</si>
  <si>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</si>
  <si>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</si>
  <si>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</si>
  <si>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</si>
  <si>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</si>
  <si>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</si>
  <si>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</si>
  <si>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</si>
  <si>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</si>
  <si>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</si>
  <si>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</si>
  <si>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</si>
  <si>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</si>
  <si>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</si>
  <si>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</si>
  <si>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</si>
  <si>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</si>
  <si>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</si>
  <si>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</si>
  <si>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</si>
  <si>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</si>
  <si>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</si>
  <si>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</si>
  <si>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</si>
  <si>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</si>
  <si>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</si>
  <si>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</si>
  <si>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</si>
  <si>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</si>
  <si>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</si>
  <si>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</si>
  <si>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</si>
  <si>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</si>
  <si>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</si>
  <si>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</si>
  <si>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</si>
  <si>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</si>
  <si>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</si>
  <si>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</si>
  <si>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</si>
  <si>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</si>
  <si>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</si>
  <si>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</si>
  <si>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</si>
  <si>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</si>
  <si>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</si>
  <si>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</si>
  <si>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</si>
  <si>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</si>
  <si>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</si>
  <si>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</si>
  <si>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</si>
  <si>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</si>
  <si>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</si>
  <si>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</si>
  <si>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</si>
  <si>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</si>
  <si>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</si>
  <si>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</si>
  <si>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</si>
  <si>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</si>
  <si>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</si>
  <si>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</si>
  <si>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</si>
  <si>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</si>
  <si>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</si>
  <si>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</si>
  <si>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</si>
  <si>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</si>
  <si>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</si>
  <si>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</si>
  <si>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</si>
  <si>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</si>
  <si>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</si>
  <si>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</si>
  <si>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</si>
  <si>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</si>
  <si>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</si>
  <si>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</si>
  <si>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</si>
  <si>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</si>
  <si>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</si>
  <si>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</si>
  <si>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</si>
  <si>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</si>
  <si>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</si>
  <si>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</si>
  <si>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</si>
  <si>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</si>
  <si>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</si>
  <si>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</si>
  <si>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</si>
  <si>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</si>
  <si>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</si>
  <si>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</si>
  <si>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</si>
  <si>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</si>
  <si>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</si>
  <si>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</si>
  <si>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</si>
  <si>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</si>
  <si>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</si>
  <si>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</si>
  <si>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</si>
  <si>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</si>
  <si>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</si>
  <si>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</si>
  <si>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</si>
  <si>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</si>
  <si>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</si>
  <si>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</si>
  <si>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</si>
  <si>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</si>
  <si>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</si>
  <si>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</si>
  <si>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</si>
  <si>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</si>
  <si>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</si>
  <si>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</si>
  <si>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</si>
  <si>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</si>
  <si>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</si>
  <si>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</si>
  <si>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</si>
  <si>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</si>
  <si>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</si>
  <si>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</si>
  <si>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</si>
  <si>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</si>
  <si>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</si>
  <si>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</si>
  <si>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</si>
  <si>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</si>
  <si>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</si>
  <si>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</si>
  <si>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</si>
  <si>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</si>
  <si>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</si>
  <si>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</si>
  <si>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</si>
  <si>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</si>
  <si>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</si>
  <si>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</si>
  <si>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</si>
  <si>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</si>
  <si>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</si>
  <si>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</si>
  <si>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</si>
  <si>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</si>
  <si>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</si>
  <si>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</si>
  <si>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</si>
  <si>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</si>
  <si>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</si>
  <si>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</si>
  <si>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</si>
  <si>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</si>
  <si>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</si>
  <si>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</si>
  <si>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</si>
  <si>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</si>
  <si>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</si>
  <si>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</si>
  <si>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</si>
  <si>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</si>
  <si>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</si>
  <si>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</si>
  <si>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</si>
  <si>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</si>
  <si>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</si>
  <si>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</si>
  <si>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</si>
  <si>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</si>
  <si>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</si>
  <si>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</si>
  <si>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</si>
  <si>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</si>
  <si>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</si>
  <si>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</si>
  <si>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</si>
  <si>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</si>
  <si>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</si>
  <si>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</si>
  <si>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</si>
  <si>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</si>
  <si>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</si>
  <si>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</si>
  <si>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</si>
  <si>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</si>
  <si>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</si>
  <si>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</si>
  <si>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</si>
  <si>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</si>
  <si>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</si>
  <si>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</si>
  <si>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</si>
  <si>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</si>
  <si>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</si>
  <si>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</si>
  <si>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</si>
  <si>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</si>
  <si>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</si>
  <si>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</si>
  <si>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</si>
  <si>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</si>
  <si>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</si>
  <si>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</si>
  <si>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</si>
  <si>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</si>
  <si>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</si>
  <si>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</si>
  <si>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</si>
  <si>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</si>
  <si>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</si>
  <si>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</si>
  <si>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</si>
  <si>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</si>
  <si>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</si>
  <si>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</si>
  <si>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</si>
  <si>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</si>
  <si>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</si>
  <si>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</si>
  <si>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</si>
  <si>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</si>
  <si>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</si>
  <si>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</si>
  <si>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</si>
  <si>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</si>
  <si>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</si>
  <si>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</si>
  <si>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</si>
  <si>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</si>
  <si>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</si>
  <si>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</si>
  <si>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</si>
  <si>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</si>
  <si>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</si>
  <si>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</si>
  <si>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</si>
  <si>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</si>
  <si>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</si>
  <si>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</si>
  <si>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</si>
  <si>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</si>
  <si>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</si>
  <si>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</si>
  <si>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</si>
  <si>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</si>
  <si>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</si>
  <si>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</si>
  <si>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</si>
  <si>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</si>
  <si>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</si>
  <si>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</si>
  <si>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</si>
  <si>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</si>
  <si>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</si>
  <si>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</si>
  <si>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</si>
  <si>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</si>
  <si>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</si>
  <si>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</si>
  <si>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</si>
  <si>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</si>
  <si>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</si>
  <si>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</si>
  <si>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</si>
  <si>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</si>
  <si>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</si>
  <si>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</si>
  <si>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</si>
  <si>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</si>
  <si>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</si>
  <si>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</si>
  <si>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</si>
  <si>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</si>
  <si>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</si>
  <si>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</si>
  <si>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</si>
  <si>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</si>
  <si>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</si>
  <si>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</si>
  <si>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</si>
  <si>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</si>
  <si>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</si>
  <si>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</si>
  <si>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</si>
  <si>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</si>
  <si>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</si>
  <si>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</si>
  <si>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</si>
  <si>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</si>
  <si>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</si>
  <si>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</si>
  <si>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</si>
  <si>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</si>
  <si>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</si>
  <si>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</si>
  <si>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</si>
  <si>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</si>
  <si>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</si>
  <si>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</si>
  <si>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</si>
  <si>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</si>
  <si>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</si>
  <si>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</si>
  <si>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</si>
  <si>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</si>
  <si>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</si>
  <si>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</si>
  <si>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</si>
  <si>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</si>
  <si>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</si>
  <si>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</si>
  <si>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</si>
  <si>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</si>
  <si>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</si>
  <si>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</si>
  <si>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</si>
  <si>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</si>
  <si>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</si>
  <si>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</si>
  <si>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</si>
  <si>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</si>
  <si>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</si>
  <si>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</si>
  <si>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</si>
  <si>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</si>
  <si>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</si>
  <si>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</si>
  <si>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</si>
  <si>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</si>
  <si>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</si>
  <si>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</si>
  <si>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</si>
  <si>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</si>
  <si>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</si>
  <si>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</si>
  <si>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</si>
  <si>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</si>
  <si>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</si>
  <si>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</si>
  <si>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</si>
  <si>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</si>
  <si>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</si>
  <si>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</si>
  <si>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</si>
  <si>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</si>
  <si>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</si>
  <si>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</si>
  <si>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</si>
  <si>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</si>
  <si>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</si>
  <si>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</si>
  <si>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</si>
  <si>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</si>
  <si>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</si>
  <si>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</si>
  <si>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</si>
  <si>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</si>
  <si>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</si>
  <si>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</si>
  <si>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</si>
  <si>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</si>
  <si>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</si>
  <si>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</si>
  <si>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</si>
  <si>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</si>
  <si>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</si>
  <si>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</si>
  <si>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</si>
  <si>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</si>
  <si>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</si>
  <si>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</si>
  <si>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</si>
  <si>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</si>
  <si>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</si>
  <si>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</si>
  <si>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</si>
  <si>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</si>
  <si>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</si>
  <si>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</si>
  <si>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</si>
  <si>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</si>
  <si>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</si>
  <si>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</si>
  <si>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</si>
  <si>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</si>
  <si>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</si>
  <si>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</si>
  <si>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</si>
  <si>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</si>
  <si>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</si>
  <si>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</si>
  <si>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</si>
  <si>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</si>
  <si>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</si>
  <si>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</si>
  <si>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</si>
  <si>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</si>
  <si>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</si>
  <si>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</si>
  <si>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</si>
  <si>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</si>
  <si>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</si>
  <si>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</si>
  <si>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</si>
  <si>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</si>
  <si>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</si>
  <si>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</si>
  <si>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</si>
  <si>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</si>
  <si>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</si>
  <si>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</si>
  <si>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</si>
  <si>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</si>
  <si>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</si>
  <si>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</si>
  <si>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</si>
  <si>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</si>
  <si>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</si>
  <si>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</si>
  <si>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</si>
  <si>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</si>
  <si>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</si>
  <si>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</si>
  <si>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</si>
  <si>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</si>
  <si>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</si>
  <si>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</si>
  <si>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</si>
  <si>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</si>
  <si>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</si>
  <si>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</si>
  <si>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</si>
  <si>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</si>
  <si>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</si>
  <si>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</si>
  <si>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</si>
  <si>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</si>
  <si>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</si>
  <si>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</si>
  <si>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</si>
  <si>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</si>
  <si>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</si>
  <si>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</si>
  <si>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</si>
  <si>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</si>
  <si>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</si>
  <si>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</si>
  <si>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</si>
  <si>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</si>
  <si>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</si>
  <si>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</si>
  <si>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</si>
  <si>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</si>
  <si>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</si>
  <si>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</si>
  <si>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</si>
  <si>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</si>
  <si>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</si>
  <si>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</si>
  <si>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</si>
  <si>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</si>
  <si>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</si>
  <si>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</si>
  <si>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</si>
  <si>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</si>
  <si>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</si>
  <si>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</si>
  <si>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</si>
  <si>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</si>
  <si>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</si>
  <si>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</si>
  <si>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</si>
  <si>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</si>
  <si>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</si>
  <si>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</si>
  <si>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</si>
  <si>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</si>
  <si>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</si>
  <si>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</si>
  <si>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</si>
  <si>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</si>
  <si>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</si>
  <si>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</si>
  <si>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</si>
  <si>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</si>
  <si>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</si>
  <si>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</si>
  <si>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</si>
  <si>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</si>
  <si>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</si>
  <si>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</si>
  <si>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</si>
  <si>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</si>
  <si>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</si>
  <si>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</si>
  <si>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</si>
  <si>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</si>
  <si>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</si>
  <si>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</si>
  <si>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</si>
  <si>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</si>
  <si>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</si>
  <si>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</si>
  <si>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</si>
  <si>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</si>
  <si>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</si>
  <si>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</si>
  <si>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</si>
  <si>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</si>
  <si>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</si>
  <si>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</si>
  <si>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</si>
  <si>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</si>
  <si>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</si>
  <si>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</si>
  <si>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</si>
  <si>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</si>
  <si>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</si>
  <si>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</si>
  <si>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</si>
  <si>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</si>
  <si>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</si>
  <si>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</si>
  <si>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</si>
  <si>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</si>
  <si>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</si>
  <si>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</si>
  <si>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</si>
  <si>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</si>
  <si>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</si>
  <si>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</si>
  <si>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</si>
  <si>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</si>
  <si>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</si>
  <si>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</si>
  <si>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</si>
  <si>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</si>
  <si>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</si>
  <si>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</si>
  <si>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</si>
  <si>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</si>
  <si>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</si>
  <si>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</si>
  <si>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</si>
  <si>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</si>
  <si>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</si>
  <si>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</si>
  <si>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</si>
  <si>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</si>
  <si>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</si>
  <si>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</si>
  <si>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</si>
  <si>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</si>
  <si>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</si>
  <si>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</si>
  <si>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</si>
  <si>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</si>
  <si>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</si>
  <si>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</si>
  <si>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</si>
  <si>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</si>
  <si>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</si>
  <si>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</si>
  <si>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</si>
  <si>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</si>
  <si>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</si>
  <si>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</si>
  <si>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</si>
  <si>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</si>
  <si>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</si>
  <si>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</si>
  <si>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</si>
  <si>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</si>
  <si>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</si>
  <si>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</si>
  <si>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</si>
  <si>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</si>
  <si>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</si>
  <si>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</si>
  <si>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</si>
  <si>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</si>
  <si>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</si>
  <si>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</si>
  <si>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</si>
  <si>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</si>
  <si>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</si>
  <si>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</si>
  <si>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</si>
  <si>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</si>
  <si>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</si>
  <si>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</si>
  <si>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</si>
  <si>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</si>
  <si>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</si>
  <si>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</si>
  <si>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</si>
  <si>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</si>
  <si>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</si>
  <si>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</si>
  <si>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</si>
  <si>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</si>
  <si>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</si>
  <si>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</si>
  <si>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</si>
  <si>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</si>
  <si>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</si>
  <si>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</si>
  <si>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</si>
  <si>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</si>
  <si>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</si>
  <si>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</si>
  <si>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</si>
  <si>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</si>
  <si>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</si>
  <si>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</si>
  <si>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</si>
  <si>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</si>
  <si>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</si>
  <si>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</si>
  <si>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</si>
  <si>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</si>
  <si>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</si>
  <si>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</si>
  <si>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</si>
  <si>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</si>
  <si>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</si>
  <si>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</si>
  <si>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</si>
  <si>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</si>
  <si>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</si>
  <si>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</si>
  <si>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</si>
  <si>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</si>
  <si>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</si>
  <si>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</si>
  <si>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</si>
  <si>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</si>
  <si>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</si>
  <si>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</si>
  <si>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</si>
  <si>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</si>
  <si>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</si>
  <si>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</si>
  <si>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</si>
  <si>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</si>
  <si>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</si>
  <si>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</si>
  <si>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</si>
  <si>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</si>
  <si>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</si>
  <si>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</si>
  <si>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</si>
  <si>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</si>
  <si>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</si>
  <si>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</si>
  <si>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</si>
  <si>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</si>
  <si>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</si>
  <si>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</si>
  <si>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</si>
  <si>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</si>
  <si>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</si>
  <si>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</si>
  <si>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</si>
  <si>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</si>
  <si>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</si>
  <si>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</si>
  <si>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</si>
  <si>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</si>
  <si>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</si>
  <si>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</si>
  <si>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</si>
  <si>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</si>
  <si>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</si>
  <si>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</si>
  <si>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</si>
  <si>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</si>
  <si>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</si>
  <si>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</si>
  <si>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</si>
  <si>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</si>
  <si>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</si>
  <si>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</si>
  <si>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</si>
  <si>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</si>
  <si>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</si>
  <si>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</si>
  <si>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</si>
  <si>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</si>
  <si>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</si>
  <si>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</si>
  <si>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</si>
  <si>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</si>
  <si>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</si>
  <si>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</si>
  <si>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</si>
  <si>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</si>
  <si>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</si>
  <si>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</si>
  <si>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</si>
  <si>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</si>
  <si>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</si>
  <si>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</si>
  <si>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</si>
  <si>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</si>
  <si>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</si>
  <si>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</si>
  <si>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</si>
  <si>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</si>
  <si>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</si>
  <si>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</si>
  <si>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</si>
  <si>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</si>
  <si>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</si>
  <si>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</si>
  <si>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</si>
  <si>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</si>
  <si>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</si>
  <si>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</si>
  <si>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</si>
  <si>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</si>
  <si>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</si>
  <si>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</si>
  <si>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</si>
  <si>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</si>
  <si>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</si>
  <si>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</si>
  <si>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</si>
  <si>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</si>
  <si>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</si>
  <si>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</si>
  <si>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</si>
  <si>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</si>
  <si>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</si>
  <si>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</si>
  <si>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</si>
  <si>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</si>
  <si>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</si>
  <si>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</si>
  <si>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</si>
  <si>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</si>
  <si>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</si>
  <si>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</si>
  <si>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</si>
  <si>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</si>
  <si>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</si>
  <si>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</si>
  <si>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</si>
  <si>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</si>
  <si>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</si>
  <si>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</si>
  <si>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</si>
  <si>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</si>
  <si>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</si>
  <si>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</si>
  <si>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</si>
  <si>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</si>
  <si>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</si>
  <si>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</si>
  <si>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</si>
  <si>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</si>
  <si>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</si>
  <si>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</si>
  <si>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</si>
  <si>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</si>
  <si>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</si>
  <si>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</si>
  <si>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</si>
  <si>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</si>
  <si>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</si>
  <si>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</si>
  <si>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</si>
  <si>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</si>
  <si>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</si>
  <si>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</si>
  <si>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</si>
  <si>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</si>
  <si>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</si>
  <si>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</si>
  <si>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</si>
  <si>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</si>
  <si>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</si>
  <si>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</si>
  <si>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</si>
  <si>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</si>
  <si>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</si>
  <si>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</si>
  <si>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</si>
  <si>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</si>
  <si>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</si>
  <si>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</si>
  <si>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</si>
  <si>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</si>
  <si>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</si>
  <si>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</si>
  <si>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</si>
  <si>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</si>
  <si>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</si>
  <si>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</si>
  <si>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</si>
  <si>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</si>
  <si>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</si>
  <si>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</si>
  <si>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</si>
  <si>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</si>
  <si>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</si>
  <si>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</si>
  <si>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</si>
  <si>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</si>
  <si>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</si>
  <si>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</si>
  <si>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</si>
  <si>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</si>
  <si>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</si>
  <si>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</si>
  <si>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</si>
  <si>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</si>
  <si>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</si>
  <si>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</si>
  <si>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</si>
  <si>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</si>
  <si>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</si>
  <si>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</si>
  <si>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</si>
  <si>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</si>
  <si>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</si>
  <si>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</si>
  <si>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</si>
  <si>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</si>
  <si>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</si>
  <si>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</si>
  <si>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</si>
  <si>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</si>
  <si>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</si>
  <si>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</si>
  <si>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</si>
  <si>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</si>
  <si>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</si>
  <si>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</si>
  <si>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</si>
  <si>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</si>
  <si>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</si>
  <si>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</si>
  <si>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</si>
  <si>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</si>
  <si>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</si>
  <si>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</si>
  <si>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</si>
  <si>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</si>
  <si>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</si>
  <si>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</si>
  <si>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</si>
  <si>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</si>
  <si>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</si>
  <si>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</si>
  <si>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</si>
  <si>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</si>
  <si>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</si>
  <si>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</si>
  <si>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</si>
  <si>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</si>
  <si>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</si>
  <si>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</si>
  <si>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</si>
  <si>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</si>
  <si>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</si>
  <si>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</si>
  <si>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</si>
  <si>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</si>
  <si>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</si>
  <si>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</si>
  <si>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</si>
  <si>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</si>
  <si>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</si>
  <si>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</si>
  <si>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</si>
  <si>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</si>
  <si>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</si>
  <si>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</si>
  <si>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</si>
  <si>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</si>
  <si>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</si>
  <si>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</si>
  <si>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</si>
  <si>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</si>
  <si>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</si>
  <si>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</si>
  <si>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</si>
  <si>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</si>
  <si>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</si>
  <si>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</si>
  <si>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</si>
  <si>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</si>
  <si>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</si>
  <si>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</si>
  <si>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</si>
  <si>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</si>
  <si>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</si>
  <si>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</si>
  <si>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</si>
  <si>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</si>
  <si>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</si>
  <si>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</si>
  <si>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</si>
  <si>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</si>
  <si>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</si>
  <si>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</si>
  <si>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</si>
  <si>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</si>
  <si>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</si>
  <si>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</si>
  <si>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</si>
  <si>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</si>
  <si>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</si>
  <si>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</si>
  <si>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</si>
  <si>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</si>
  <si>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</si>
  <si>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</si>
  <si>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</si>
  <si>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</si>
  <si>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</si>
  <si>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</si>
  <si>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</si>
  <si>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</si>
  <si>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</si>
  <si>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</si>
  <si>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</si>
  <si>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</si>
  <si>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</si>
  <si>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</si>
  <si>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</si>
  <si>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</si>
  <si>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</si>
  <si>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</si>
  <si>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</si>
  <si>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</si>
  <si>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</si>
  <si>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</si>
  <si>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</si>
  <si>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</si>
  <si>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</si>
  <si>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</si>
  <si>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</si>
  <si>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</si>
  <si>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</si>
  <si>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</si>
  <si>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</si>
  <si>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</si>
  <si>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</si>
  <si>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</si>
  <si>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</si>
  <si>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</si>
  <si>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</si>
  <si>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</si>
  <si>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</si>
  <si>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</si>
  <si>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</si>
  <si>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</si>
  <si>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</si>
  <si>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</si>
  <si>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</si>
  <si>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</si>
  <si>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</si>
  <si>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</si>
  <si>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</si>
  <si>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</si>
  <si>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</si>
  <si>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</si>
  <si>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</si>
  <si>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</si>
  <si>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</si>
  <si>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</si>
  <si>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</si>
  <si>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</si>
  <si>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</si>
  <si>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</si>
  <si>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</si>
  <si>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</si>
  <si>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</si>
  <si>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</si>
  <si>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</si>
  <si>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</si>
  <si>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</si>
  <si>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</si>
  <si>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</si>
  <si>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</si>
  <si>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</si>
  <si>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</si>
  <si>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</si>
  <si>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</si>
  <si>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</si>
  <si>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</si>
  <si>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</si>
  <si>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</si>
  <si>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</si>
  <si>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</si>
  <si>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</si>
  <si>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</si>
  <si>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</si>
  <si>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</si>
  <si>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</si>
  <si>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</si>
  <si>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</si>
  <si>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</si>
  <si>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</si>
  <si>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</si>
  <si>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</si>
  <si>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</si>
  <si>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</si>
  <si>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</si>
  <si>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</si>
  <si>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</si>
  <si>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</si>
  <si>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</si>
  <si>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</si>
  <si>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</si>
  <si>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</si>
  <si>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</si>
  <si>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</si>
  <si>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</si>
  <si>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</si>
  <si>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</si>
  <si>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</si>
  <si>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</si>
  <si>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</si>
  <si>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</si>
  <si>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</si>
  <si>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</si>
  <si>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</si>
  <si>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</si>
  <si>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</si>
  <si>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</si>
  <si>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</si>
  <si>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</si>
  <si>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</si>
  <si>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</si>
  <si>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</si>
  <si>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</si>
  <si>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</si>
  <si>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</si>
  <si>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</si>
  <si>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</si>
  <si>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</si>
  <si>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</si>
  <si>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</si>
  <si>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</si>
  <si>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</si>
  <si>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</si>
  <si>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</si>
  <si>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</si>
  <si>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</si>
  <si>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</si>
  <si>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</si>
  <si>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</si>
  <si>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</si>
  <si>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</si>
  <si>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</si>
  <si>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</si>
  <si>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</si>
  <si>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</si>
  <si>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</si>
  <si>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</si>
  <si>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</si>
  <si>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</si>
  <si>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</si>
  <si>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</si>
  <si>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</si>
  <si>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</si>
  <si>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</si>
  <si>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</si>
  <si>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</si>
  <si>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</si>
  <si>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</si>
  <si>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</si>
  <si>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</si>
  <si>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</si>
  <si>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</si>
  <si>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</si>
  <si>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</si>
  <si>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</si>
  <si>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</si>
  <si>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</si>
  <si>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</si>
  <si>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</si>
  <si>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</si>
  <si>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</si>
  <si>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</si>
  <si>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</si>
  <si>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</si>
  <si>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</si>
  <si>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</si>
  <si>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</si>
  <si>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</si>
  <si>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</si>
  <si>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</si>
  <si>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</si>
  <si>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</si>
  <si>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</si>
  <si>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</si>
  <si>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</si>
  <si>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</si>
  <si>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</si>
  <si>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</si>
  <si>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</si>
  <si>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</si>
  <si>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</si>
  <si>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</si>
  <si>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</si>
  <si>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</si>
  <si>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</si>
  <si>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</si>
  <si>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</si>
  <si>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</si>
  <si>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</si>
  <si>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</si>
  <si>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</si>
  <si>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</si>
  <si>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</si>
  <si>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</si>
  <si>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</si>
  <si>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</si>
  <si>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</si>
  <si>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</si>
  <si>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</si>
  <si>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</si>
  <si>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</si>
  <si>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</si>
  <si>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</si>
  <si>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</si>
  <si>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</si>
  <si>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</si>
  <si>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</si>
  <si>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</si>
  <si>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</si>
  <si>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</si>
  <si>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</si>
  <si>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</si>
  <si>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</si>
  <si>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</si>
  <si>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</si>
  <si>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</si>
  <si>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</si>
  <si>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</si>
  <si>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</si>
  <si>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</si>
  <si>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</si>
  <si>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</si>
  <si>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</si>
  <si>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</si>
  <si>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</si>
  <si>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</si>
  <si>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</si>
  <si>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</si>
  <si>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</si>
  <si>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</si>
  <si>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</si>
  <si>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</si>
  <si>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</si>
  <si>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</si>
  <si>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</si>
  <si>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</si>
  <si>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</si>
  <si>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</si>
  <si>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</si>
  <si>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</si>
  <si>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</si>
  <si>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</si>
  <si>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</si>
  <si>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</si>
  <si>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</si>
  <si>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</si>
  <si>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</si>
  <si>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</si>
  <si>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</si>
  <si>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</si>
  <si>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</si>
  <si>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</si>
  <si>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</si>
  <si>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</si>
  <si>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</si>
  <si>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</si>
  <si>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</si>
  <si>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</si>
  <si>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</si>
  <si>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</si>
  <si>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</si>
  <si>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</si>
  <si>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</si>
  <si>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</si>
  <si>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</si>
  <si>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</si>
  <si>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</si>
  <si>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</si>
  <si>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</si>
  <si>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</si>
  <si>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</si>
  <si>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</si>
  <si>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</si>
  <si>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</si>
  <si>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</si>
  <si>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</si>
  <si>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</si>
  <si>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</si>
  <si>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</si>
  <si>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</si>
  <si>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</si>
  <si>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</si>
  <si>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</si>
  <si>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</si>
  <si>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</si>
  <si>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</si>
  <si>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</si>
  <si>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</si>
  <si>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</si>
  <si>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</si>
  <si>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</si>
  <si>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</si>
  <si>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</si>
  <si>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</si>
  <si>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</si>
  <si>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</si>
  <si>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</si>
  <si>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</si>
  <si>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</si>
  <si>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</si>
  <si>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</si>
  <si>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</si>
  <si>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</si>
  <si>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</si>
  <si>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</si>
  <si>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</si>
  <si>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</si>
  <si>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</si>
  <si>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</si>
  <si>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</si>
  <si>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</si>
  <si>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</si>
  <si>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</si>
  <si>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</si>
  <si>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</si>
  <si>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</si>
  <si>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</si>
  <si>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</si>
  <si>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</si>
  <si>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</si>
  <si>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</si>
  <si>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</si>
  <si>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</si>
  <si>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</si>
  <si>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</si>
  <si>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</si>
  <si>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</si>
  <si>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</si>
  <si>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</si>
  <si>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</si>
  <si>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</si>
  <si>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</si>
  <si>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</si>
  <si>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</si>
  <si>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</si>
  <si>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</si>
  <si>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</si>
  <si>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</si>
  <si>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</si>
  <si>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</si>
  <si>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</si>
  <si>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</si>
  <si>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</si>
  <si>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</si>
  <si>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</si>
  <si>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</si>
  <si>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</si>
  <si>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</si>
  <si>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</si>
  <si>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</si>
  <si>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</si>
  <si>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</si>
  <si>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</si>
  <si>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</si>
  <si>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</si>
  <si>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</si>
  <si>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</si>
  <si>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</si>
  <si>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</si>
  <si>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</si>
  <si>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</si>
  <si>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</si>
  <si>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</si>
  <si>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</si>
  <si>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</si>
  <si>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</si>
  <si>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</si>
  <si>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</si>
  <si>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</si>
  <si>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</si>
  <si>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</si>
  <si>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</si>
  <si>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</si>
  <si>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</si>
  <si>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</si>
  <si>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</si>
  <si>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</si>
  <si>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</si>
  <si>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</si>
  <si>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</si>
  <si>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</si>
  <si>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</si>
  <si>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</si>
  <si>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</si>
  <si>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</si>
  <si>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</si>
  <si>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</si>
  <si>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</si>
  <si>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</si>
  <si>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</si>
  <si>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</si>
  <si>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</si>
  <si>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</si>
  <si>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</si>
  <si>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</si>
  <si>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</si>
  <si>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</si>
  <si>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</si>
  <si>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</si>
  <si>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</si>
  <si>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</si>
  <si>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</si>
  <si>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</si>
  <si>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</si>
  <si>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</si>
  <si>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</si>
  <si>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</si>
  <si>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</si>
  <si>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</si>
  <si>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</si>
  <si>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</si>
  <si>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</si>
  <si>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</si>
  <si>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</si>
  <si>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</si>
  <si>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</si>
  <si>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</si>
  <si>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</si>
  <si>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</si>
  <si>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</si>
  <si>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</si>
  <si>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</si>
  <si>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</si>
  <si>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</si>
  <si>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</si>
  <si>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</si>
  <si>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</si>
  <si>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</si>
  <si>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</si>
  <si>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</si>
  <si>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</si>
  <si>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</si>
  <si>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</si>
  <si>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</si>
  <si>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</si>
  <si>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</si>
  <si>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</si>
  <si>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</si>
  <si>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</si>
  <si>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</si>
  <si>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</si>
  <si>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</si>
  <si>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</si>
  <si>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</si>
  <si>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</si>
  <si>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</si>
  <si>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</si>
  <si>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</si>
  <si>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</si>
  <si>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</si>
  <si>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</si>
  <si>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</si>
  <si>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</si>
  <si>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</si>
  <si>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</si>
  <si>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</si>
  <si>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</si>
  <si>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</si>
  <si>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</si>
  <si>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</si>
  <si>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</si>
  <si>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</si>
  <si>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</si>
  <si>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</si>
  <si>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</si>
  <si>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</si>
  <si>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</si>
  <si>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</si>
  <si>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</si>
  <si>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</si>
  <si>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</si>
  <si>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</si>
  <si>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</si>
  <si>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</si>
  <si>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</si>
  <si>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</si>
  <si>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</si>
  <si>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</si>
  <si>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</si>
  <si>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</si>
  <si>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</si>
  <si>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</si>
  <si>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</si>
  <si>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</si>
  <si>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</si>
  <si>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</si>
  <si>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</si>
  <si>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</si>
  <si>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</si>
  <si>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</si>
  <si>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</si>
  <si>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</si>
  <si>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</si>
  <si>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</si>
  <si>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</si>
  <si>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</si>
  <si>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</si>
  <si>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</si>
  <si>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</si>
  <si>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</si>
  <si>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</si>
  <si>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</si>
  <si>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</si>
  <si>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</si>
  <si>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</si>
  <si>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</si>
  <si>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</si>
  <si>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</si>
  <si>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</si>
  <si>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</si>
  <si>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</si>
  <si>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</si>
  <si>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</si>
  <si>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</si>
  <si>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</si>
  <si>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</si>
  <si>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</si>
  <si>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</si>
  <si>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</si>
  <si>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</si>
  <si>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</si>
  <si>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</si>
  <si>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</si>
  <si>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</si>
  <si>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</si>
  <si>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</si>
  <si>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</si>
  <si>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</si>
  <si>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</si>
  <si>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</si>
  <si>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</si>
  <si>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</si>
  <si>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</si>
  <si>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</si>
  <si>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</si>
  <si>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</si>
  <si>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</si>
  <si>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</si>
  <si>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</si>
  <si>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</si>
  <si>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</si>
  <si>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</si>
  <si>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</si>
  <si>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</si>
  <si>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</si>
  <si>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</si>
  <si>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</si>
  <si>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</si>
  <si>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</si>
  <si>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</si>
  <si>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</si>
  <si>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</si>
  <si>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</si>
  <si>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</si>
  <si>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</si>
  <si>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</si>
  <si>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</si>
  <si>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</si>
  <si>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</si>
  <si>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</si>
  <si>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</si>
  <si>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</si>
  <si>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</si>
  <si>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</si>
  <si>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</si>
  <si>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</si>
  <si>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</si>
  <si>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</si>
  <si>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</si>
  <si>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</si>
  <si>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</si>
  <si>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</si>
  <si>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</si>
  <si>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</si>
  <si>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</si>
  <si>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</si>
  <si>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</si>
  <si>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</si>
  <si>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</si>
  <si>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</si>
  <si>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</si>
  <si>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</si>
  <si>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</si>
  <si>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</si>
  <si>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</si>
  <si>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</si>
  <si>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</si>
  <si>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</si>
  <si>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</si>
  <si>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</si>
  <si>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</si>
  <si>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</si>
  <si>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</si>
  <si>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</si>
  <si>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</si>
  <si>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</si>
  <si>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</si>
  <si>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</si>
  <si>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</si>
  <si>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</si>
  <si>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</si>
  <si>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</si>
  <si>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</si>
  <si>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</si>
  <si>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</si>
  <si>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</si>
  <si>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</si>
  <si>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</si>
  <si>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</si>
  <si>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</si>
  <si>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</si>
  <si>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</si>
  <si>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</si>
  <si>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</si>
  <si>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</si>
  <si>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</si>
  <si>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</si>
  <si>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</si>
  <si>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</si>
  <si>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</si>
  <si>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</si>
  <si>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</si>
  <si>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</si>
  <si>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</si>
  <si>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</si>
  <si>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</si>
  <si>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</si>
  <si>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</si>
  <si>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</si>
  <si>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</si>
  <si>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</si>
  <si>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</si>
  <si>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</si>
  <si>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</si>
  <si>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</si>
  <si>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</si>
  <si>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</si>
  <si>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</si>
  <si>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</si>
  <si>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</si>
  <si>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</si>
  <si>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</si>
  <si>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</si>
  <si>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</si>
  <si>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</si>
  <si>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</si>
  <si>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</si>
  <si>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</si>
  <si>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</si>
  <si>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</si>
  <si>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</si>
  <si>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</si>
  <si>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</si>
  <si>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</si>
  <si>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</si>
  <si>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</si>
  <si>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</si>
  <si>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</si>
  <si>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</si>
  <si>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</si>
  <si>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</si>
  <si>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</si>
  <si>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</si>
  <si>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</si>
  <si>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</si>
  <si>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</si>
  <si>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</si>
  <si>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</si>
  <si>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</si>
  <si>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</si>
  <si>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</si>
  <si>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</si>
  <si>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</si>
  <si>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</si>
  <si>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</si>
  <si>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</si>
  <si>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</si>
  <si>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</si>
  <si>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</si>
  <si>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</si>
  <si>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</si>
  <si>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</si>
  <si>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</si>
  <si>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</si>
  <si>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</si>
  <si>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</si>
  <si>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</si>
  <si>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</si>
  <si>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</si>
  <si>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</si>
  <si>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</si>
  <si>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</si>
  <si>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</si>
  <si>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</si>
  <si>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</si>
  <si>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</si>
  <si>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</si>
  <si>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</si>
  <si>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</si>
  <si>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</si>
  <si>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</si>
  <si>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</si>
  <si>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</si>
  <si>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</si>
  <si>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</si>
  <si>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</si>
  <si>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</si>
  <si>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</si>
  <si>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</si>
  <si>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</si>
  <si>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</si>
  <si>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</si>
  <si>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</si>
  <si>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</si>
  <si>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</si>
  <si>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</si>
  <si>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</si>
  <si>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</si>
  <si>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</si>
  <si>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</si>
  <si>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</si>
  <si>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</si>
  <si>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</si>
  <si>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</si>
  <si>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</si>
  <si>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</si>
  <si>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</si>
  <si>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</si>
  <si>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</si>
  <si>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</si>
  <si>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</si>
  <si>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</si>
  <si>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</si>
  <si>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</si>
  <si>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</si>
  <si>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</si>
  <si>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</si>
  <si>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</si>
  <si>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</si>
  <si>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</si>
  <si>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</si>
  <si>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</si>
  <si>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</si>
  <si>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</si>
  <si>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</si>
  <si>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</si>
  <si>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</si>
  <si>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</si>
  <si>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</si>
  <si>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</si>
  <si>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</si>
  <si>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</si>
  <si>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</si>
  <si>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</si>
  <si>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</si>
  <si>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</si>
  <si>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</si>
  <si>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</si>
  <si>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</si>
  <si>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</si>
  <si>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</si>
  <si>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</si>
  <si>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</si>
  <si>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</si>
  <si>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</si>
  <si>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</si>
  <si>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</si>
  <si>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</si>
  <si>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</si>
  <si>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</si>
  <si>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</si>
  <si>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</si>
  <si>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</si>
  <si>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</si>
  <si>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</si>
  <si>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</si>
  <si>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</si>
  <si>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</si>
  <si>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</si>
  <si>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</si>
  <si>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</si>
  <si>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</si>
  <si>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</si>
  <si>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</si>
  <si>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</si>
  <si>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</si>
  <si>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</si>
  <si>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</si>
  <si>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</si>
  <si>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</si>
  <si>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</si>
  <si>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</si>
  <si>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</si>
  <si>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</si>
  <si>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</si>
  <si>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</si>
  <si>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</si>
  <si>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</si>
  <si>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</si>
  <si>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</si>
  <si>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</si>
  <si>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</si>
  <si>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</si>
  <si>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</si>
  <si>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</si>
  <si>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</si>
  <si>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</si>
  <si>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</si>
  <si>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</si>
  <si>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</si>
  <si>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</si>
  <si>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</si>
  <si>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</si>
  <si>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</si>
  <si>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</si>
  <si>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</si>
  <si>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</si>
  <si>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</si>
  <si>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</si>
  <si>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</si>
  <si>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</si>
  <si>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</si>
  <si>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</si>
  <si>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</si>
  <si>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</si>
  <si>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</si>
  <si>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</si>
  <si>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</si>
  <si>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</si>
  <si>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</si>
  <si>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</si>
  <si>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</si>
  <si>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</si>
  <si>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</si>
  <si>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</si>
  <si>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</si>
  <si>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</si>
  <si>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</si>
  <si>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</si>
  <si>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</si>
  <si>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</si>
  <si>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</si>
  <si>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</si>
  <si>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</si>
  <si>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</si>
  <si>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</si>
  <si>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</si>
  <si>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</si>
  <si>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</si>
  <si>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</si>
  <si>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</si>
  <si>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</si>
  <si>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</si>
  <si>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</si>
  <si>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</si>
  <si>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</si>
  <si>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</si>
  <si>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</si>
  <si>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</si>
  <si>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</si>
  <si>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</si>
  <si>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</si>
  <si>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</si>
  <si>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</si>
  <si>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</si>
  <si>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</si>
  <si>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</si>
  <si>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</si>
  <si>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</si>
  <si>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</si>
  <si>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</si>
  <si>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</si>
  <si>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</si>
  <si>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</si>
  <si>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</si>
  <si>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</si>
  <si>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</si>
  <si>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</si>
  <si>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</si>
  <si>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</si>
  <si>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</si>
  <si>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</si>
  <si>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</si>
  <si>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</si>
  <si>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</si>
  <si>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</si>
  <si>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</si>
  <si>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</si>
  <si>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</si>
  <si>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</si>
  <si>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</si>
  <si>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</si>
  <si>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</si>
  <si>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</si>
  <si>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</si>
  <si>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</si>
  <si>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</si>
  <si>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</si>
  <si>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</si>
  <si>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</si>
  <si>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</si>
  <si>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</si>
  <si>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</si>
  <si>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</si>
  <si>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</si>
  <si>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</si>
  <si>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</si>
  <si>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</si>
  <si>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</si>
  <si>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</si>
  <si>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</si>
  <si>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</si>
  <si>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</si>
  <si>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</si>
  <si>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</si>
  <si>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</si>
  <si>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</si>
  <si>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</si>
  <si>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</si>
  <si>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</si>
  <si>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</si>
  <si>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</si>
  <si>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</si>
  <si>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</si>
  <si>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</si>
  <si>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</si>
  <si>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</si>
  <si>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</si>
  <si>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</si>
  <si>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</si>
  <si>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</si>
  <si>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</si>
  <si>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</si>
  <si>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</si>
  <si>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</si>
  <si>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</si>
  <si>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</si>
  <si>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</si>
  <si>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</si>
  <si>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</si>
  <si>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</si>
  <si>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</si>
  <si>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</si>
  <si>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</si>
  <si>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</si>
  <si>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</si>
  <si>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</si>
  <si>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</si>
  <si>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</si>
  <si>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</si>
  <si>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</si>
  <si>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</si>
  <si>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</si>
  <si>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</si>
  <si>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</si>
  <si>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</si>
  <si>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</si>
  <si>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</si>
  <si>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</si>
  <si>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</si>
  <si>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</si>
  <si>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</si>
  <si>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</si>
  <si>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</si>
  <si>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</si>
  <si>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</si>
  <si>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</si>
  <si>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</si>
  <si>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</si>
  <si>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</si>
  <si>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</si>
  <si>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</si>
  <si>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</si>
  <si>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</si>
  <si>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</si>
  <si>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</si>
  <si>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</si>
  <si>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</si>
  <si>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</si>
  <si>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</si>
  <si>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</si>
  <si>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</si>
  <si>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</si>
  <si>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</si>
  <si>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</si>
  <si>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</si>
  <si>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</si>
  <si>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</si>
  <si>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</si>
  <si>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</si>
  <si>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</si>
  <si>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</si>
  <si>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</si>
  <si>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</si>
  <si>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</si>
  <si>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</si>
  <si>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</si>
  <si>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</si>
  <si>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</si>
  <si>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</si>
  <si>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</si>
  <si>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</si>
  <si>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</si>
  <si>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</si>
  <si>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</si>
  <si>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</si>
  <si>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</si>
  <si>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</si>
  <si>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</si>
  <si>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</si>
  <si>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</si>
  <si>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</si>
  <si>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</si>
  <si>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</si>
  <si>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</si>
  <si>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</si>
  <si>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</si>
  <si>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</si>
  <si>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</si>
  <si>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</si>
  <si>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</si>
  <si>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</si>
  <si>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</si>
  <si>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</si>
  <si>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</si>
  <si>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</si>
  <si>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</si>
  <si>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</si>
  <si>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</si>
  <si>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</si>
  <si>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</si>
  <si>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</si>
  <si>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</si>
  <si>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</si>
  <si>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</si>
  <si>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</si>
  <si>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</si>
  <si>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</si>
  <si>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</si>
  <si>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</si>
  <si>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</si>
  <si>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</si>
  <si>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</si>
  <si>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</si>
  <si>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</si>
  <si>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</si>
  <si>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</si>
  <si>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</si>
  <si>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</si>
  <si>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</si>
  <si>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</si>
  <si>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</si>
  <si>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</si>
  <si>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</si>
  <si>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</si>
  <si>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</si>
  <si>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</si>
  <si>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</si>
  <si>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</si>
  <si>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</si>
  <si>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</si>
  <si>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</si>
  <si>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</si>
  <si>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</si>
  <si>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</si>
  <si>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</si>
  <si>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</si>
  <si>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</si>
  <si>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</si>
  <si>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</si>
  <si>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</si>
  <si>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</si>
  <si>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</si>
  <si>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</si>
  <si>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</si>
  <si>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</si>
  <si>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</si>
  <si>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</si>
  <si>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</si>
  <si>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</si>
  <si>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</si>
  <si>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</si>
  <si>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</si>
  <si>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</si>
  <si>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</si>
  <si>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</si>
  <si>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</si>
  <si>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</si>
  <si>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</si>
  <si>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</si>
  <si>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</si>
  <si>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</si>
  <si>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</si>
  <si>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</si>
  <si>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</si>
  <si>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</si>
  <si>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</si>
  <si>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</si>
  <si>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</si>
  <si>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</si>
  <si>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</si>
  <si>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</si>
  <si>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</si>
  <si>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</si>
  <si>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</si>
  <si>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</si>
  <si>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</si>
  <si>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</si>
  <si>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</si>
  <si>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</si>
  <si>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</si>
  <si>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</si>
  <si>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</si>
  <si>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</si>
  <si>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</si>
  <si>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</si>
  <si>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</si>
  <si>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</si>
  <si>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</si>
  <si>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</si>
  <si>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</si>
  <si>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</si>
  <si>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</si>
  <si>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</si>
  <si>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</si>
  <si>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</si>
  <si>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</si>
  <si>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</si>
  <si>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</si>
  <si>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</si>
  <si>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</si>
  <si>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</si>
  <si>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</si>
  <si>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</si>
  <si>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</si>
  <si>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</si>
  <si>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</si>
  <si>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</si>
  <si>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</si>
  <si>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</si>
  <si>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</si>
  <si>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</si>
  <si>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</si>
  <si>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</si>
  <si>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</si>
  <si>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</si>
  <si>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</si>
  <si>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</si>
  <si>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</si>
  <si>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</si>
  <si>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</si>
  <si>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</si>
  <si>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</si>
  <si>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</si>
  <si>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</si>
  <si>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</si>
  <si>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</si>
  <si>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</si>
  <si>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</si>
  <si>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</si>
  <si>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</si>
  <si>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</si>
  <si>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</si>
  <si>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</si>
  <si>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</si>
  <si>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</si>
  <si>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</si>
  <si>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</si>
  <si>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</si>
  <si>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</si>
  <si>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</si>
  <si>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</si>
  <si>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</si>
  <si>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</si>
  <si>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</si>
  <si>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</si>
  <si>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</si>
  <si>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</si>
  <si>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</si>
  <si>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</si>
  <si>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</si>
  <si>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</si>
  <si>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</si>
  <si>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</si>
  <si>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</si>
  <si>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</si>
  <si>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</si>
  <si>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</si>
  <si>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</si>
  <si>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</si>
  <si>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</si>
  <si>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</si>
  <si>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</si>
  <si>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</si>
  <si>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</si>
  <si>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</si>
  <si>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</si>
  <si>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</si>
  <si>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</si>
  <si>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</si>
  <si>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</si>
  <si>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</si>
  <si>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</si>
  <si>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</si>
  <si>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</si>
  <si>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</si>
  <si>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</si>
  <si>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</si>
  <si>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</si>
  <si>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</si>
  <si>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</si>
  <si>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</si>
  <si>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</si>
  <si>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</si>
  <si>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</si>
  <si>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</si>
  <si>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</si>
  <si>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</si>
  <si>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</si>
  <si>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</si>
  <si>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</si>
  <si>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</si>
  <si>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</si>
  <si>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</si>
  <si>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</si>
  <si>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</si>
  <si>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</si>
  <si>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</si>
  <si>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</si>
  <si>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</si>
  <si>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</si>
  <si>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</si>
  <si>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</si>
  <si>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</si>
  <si>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</si>
  <si>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</si>
  <si>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</si>
  <si>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</si>
  <si>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</si>
  <si>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</si>
  <si>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</si>
  <si>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</si>
  <si>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</si>
  <si>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</si>
  <si>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</si>
  <si>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</si>
  <si>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</si>
  <si>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</si>
  <si>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</si>
  <si>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</si>
  <si>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</si>
  <si>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</si>
  <si>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</si>
  <si>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</si>
  <si>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</si>
  <si>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</si>
  <si>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</si>
  <si>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</si>
  <si>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</si>
  <si>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</si>
  <si>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</si>
  <si>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</si>
  <si>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</si>
  <si>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</si>
  <si>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</si>
  <si>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</si>
  <si>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</si>
  <si>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</si>
  <si>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</si>
  <si>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</si>
  <si>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</si>
  <si>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</si>
  <si>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</si>
  <si>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</si>
  <si>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</si>
  <si>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</si>
  <si>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</si>
  <si>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</si>
  <si>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</si>
  <si>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</si>
  <si>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</si>
  <si>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</si>
  <si>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</si>
  <si>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</si>
  <si>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</si>
  <si>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</si>
  <si>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</si>
  <si>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</si>
  <si>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</si>
  <si>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</si>
  <si>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</si>
  <si>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</si>
  <si>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</si>
  <si>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</si>
  <si>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</si>
  <si>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</si>
  <si>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</si>
  <si>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</si>
  <si>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</si>
  <si>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</si>
  <si>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</si>
  <si>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</si>
  <si>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</si>
  <si>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</si>
  <si>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</si>
  <si>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</si>
  <si>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</si>
  <si>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</si>
  <si>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</si>
  <si>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</si>
  <si>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</si>
  <si>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</si>
  <si>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</si>
  <si>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</si>
  <si>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</si>
  <si>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</si>
  <si>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</si>
  <si>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</si>
  <si>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</si>
  <si>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</si>
  <si>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</si>
  <si>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</si>
  <si>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</si>
  <si>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</si>
  <si>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</si>
  <si>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</si>
  <si>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</si>
  <si>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</si>
  <si>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</si>
  <si>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</si>
  <si>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</si>
  <si>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</si>
  <si>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</si>
  <si>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</si>
  <si>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</si>
  <si>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</si>
  <si>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</si>
  <si>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</si>
  <si>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</si>
  <si>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</si>
  <si>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</si>
  <si>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</si>
  <si>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</si>
  <si>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</si>
  <si>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</si>
  <si>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</si>
  <si>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</si>
  <si>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</si>
  <si>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</si>
  <si>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</si>
  <si>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</si>
  <si>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</si>
  <si>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</si>
  <si>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</si>
  <si>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</si>
  <si>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</si>
  <si>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</si>
  <si>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</si>
  <si>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</si>
  <si>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</si>
  <si>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</si>
  <si>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</si>
  <si>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</si>
  <si>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</si>
  <si>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</si>
  <si>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</si>
  <si>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</si>
  <si>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</si>
  <si>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</si>
  <si>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</si>
  <si>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</si>
  <si>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</si>
  <si>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</si>
  <si>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</si>
  <si>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</si>
  <si>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</si>
  <si>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</si>
  <si>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</si>
  <si>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</si>
  <si>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</si>
  <si>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</si>
  <si>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</si>
  <si>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</si>
  <si>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</si>
  <si>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</si>
  <si>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</si>
  <si>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</si>
  <si>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</si>
  <si>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</si>
  <si>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</si>
  <si>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</si>
  <si>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</si>
  <si>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</si>
  <si>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</si>
  <si>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</si>
  <si>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</si>
  <si>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</si>
  <si>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</si>
  <si>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</si>
  <si>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</si>
  <si>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</si>
  <si>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</si>
  <si>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</si>
  <si>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</si>
  <si>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</si>
  <si>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</si>
  <si>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</si>
  <si>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</si>
  <si>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</si>
  <si>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</si>
  <si>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</si>
  <si>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</si>
  <si>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</si>
  <si>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</si>
  <si>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</si>
  <si>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</si>
  <si>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</si>
  <si>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</si>
  <si>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</si>
  <si>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</si>
  <si>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</si>
  <si>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</si>
  <si>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</si>
  <si>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</si>
  <si>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</si>
  <si>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</si>
  <si>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</si>
  <si>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</si>
  <si>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</si>
  <si>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</si>
  <si>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</si>
  <si>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</si>
  <si>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</si>
  <si>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</si>
  <si>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</si>
  <si>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</si>
  <si>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</si>
  <si>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</si>
  <si>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</si>
  <si>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</si>
  <si>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</si>
  <si>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</si>
  <si>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</si>
  <si>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</si>
  <si>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</si>
  <si>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</si>
  <si>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</si>
  <si>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</si>
  <si>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</si>
  <si>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</si>
  <si>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</si>
  <si>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</si>
  <si>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</si>
  <si>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</si>
  <si>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</si>
  <si>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</si>
  <si>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</si>
  <si>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</si>
  <si>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</si>
  <si>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</si>
  <si>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</si>
  <si>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</si>
  <si>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</si>
  <si>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</si>
  <si>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</si>
  <si>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</si>
  <si>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</si>
  <si>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</si>
  <si>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</si>
  <si>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</si>
  <si>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</si>
  <si>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</si>
  <si>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</si>
  <si>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</si>
  <si>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</si>
  <si>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</si>
  <si>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</si>
  <si>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</si>
  <si>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</si>
  <si>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</si>
  <si>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</si>
  <si>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</si>
  <si>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</si>
  <si>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</si>
  <si>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</si>
  <si>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</si>
  <si>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</si>
  <si>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</si>
  <si>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</si>
  <si>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</si>
  <si>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</si>
  <si>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</si>
  <si>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</si>
  <si>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</si>
  <si>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</si>
  <si>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</si>
  <si>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</si>
  <si>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</si>
  <si>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</si>
  <si>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</si>
  <si>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</si>
  <si>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</si>
  <si>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</si>
  <si>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</si>
  <si>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</si>
  <si>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</si>
  <si>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</si>
  <si>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</si>
  <si>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</si>
  <si>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</si>
  <si>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</si>
  <si>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</si>
  <si>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</si>
  <si>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</si>
  <si>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</si>
  <si>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</si>
  <si>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</si>
  <si>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</si>
  <si>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</si>
  <si>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</si>
  <si>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</si>
  <si>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</si>
  <si>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</si>
  <si>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</si>
  <si>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</si>
  <si>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</si>
  <si>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</si>
  <si>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</si>
  <si>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</si>
  <si>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</si>
  <si>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</si>
  <si>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</si>
  <si>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</si>
  <si>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</si>
  <si>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</si>
  <si>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</si>
  <si>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</si>
  <si>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</si>
  <si>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</si>
  <si>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</si>
  <si>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</si>
  <si>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</si>
  <si>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</si>
  <si>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</si>
  <si>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</si>
  <si>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</si>
  <si>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</si>
  <si>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</si>
  <si>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</si>
  <si>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</si>
  <si>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</si>
  <si>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</si>
  <si>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</si>
  <si>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</si>
  <si>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</si>
  <si>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</si>
  <si>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</si>
  <si>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</si>
  <si>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</si>
  <si>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</si>
  <si>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</si>
  <si>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</si>
  <si>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</si>
  <si>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</si>
  <si>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</si>
  <si>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</si>
  <si>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</si>
  <si>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</si>
  <si>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</si>
  <si>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</si>
  <si>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</si>
  <si>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</si>
  <si>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</si>
  <si>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</si>
  <si>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</si>
  <si>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</si>
  <si>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</si>
  <si>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</si>
  <si>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</si>
  <si>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</si>
  <si>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</si>
  <si>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</si>
  <si>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</si>
  <si>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</si>
  <si>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</si>
  <si>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</si>
  <si>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</si>
  <si>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</si>
  <si>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</si>
  <si>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</si>
  <si>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</si>
  <si>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</si>
  <si>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</si>
  <si>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</si>
  <si>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</si>
  <si>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</si>
  <si>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</si>
  <si>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</si>
  <si>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</si>
  <si>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</si>
  <si>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</si>
  <si>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</si>
  <si>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</si>
  <si>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</si>
  <si>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</si>
  <si>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</si>
  <si>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</si>
  <si>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</si>
  <si>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</si>
  <si>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</si>
  <si>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</si>
  <si>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</si>
  <si>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</si>
  <si>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</si>
  <si>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</si>
  <si>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</si>
  <si>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</si>
  <si>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</si>
  <si>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</si>
  <si>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</si>
  <si>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</si>
  <si>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</si>
  <si>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</si>
  <si>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</si>
  <si>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</si>
  <si>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</si>
  <si>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</si>
  <si>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</si>
  <si>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</si>
  <si>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</si>
  <si>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</si>
  <si>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</si>
  <si>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</si>
  <si>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</si>
  <si>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</si>
  <si>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</si>
  <si>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</si>
  <si>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</si>
  <si>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</si>
  <si>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</si>
  <si>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</si>
  <si>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</si>
  <si>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</si>
  <si>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</si>
  <si>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</si>
  <si>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</si>
  <si>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</si>
  <si>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</si>
  <si>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</si>
  <si>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</si>
  <si>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</si>
  <si>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</si>
  <si>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</si>
  <si>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</si>
  <si>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</si>
  <si>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</si>
  <si>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</si>
  <si>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</si>
  <si>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</si>
  <si>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</si>
  <si>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</si>
  <si>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</si>
  <si>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</si>
  <si>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</si>
  <si>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</si>
  <si>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</si>
  <si>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</si>
  <si>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</si>
  <si>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</si>
  <si>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</si>
  <si>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</si>
  <si>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</si>
  <si>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</si>
  <si>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</si>
  <si>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</si>
  <si>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</si>
  <si>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</si>
  <si>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</si>
  <si>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</si>
  <si>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</si>
  <si>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</si>
  <si>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</si>
  <si>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</si>
  <si>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</si>
  <si>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</si>
  <si>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</si>
  <si>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</si>
  <si>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</si>
  <si>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</si>
  <si>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</si>
  <si>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</si>
  <si>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</si>
  <si>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</si>
  <si>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</si>
  <si>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</si>
  <si>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</si>
  <si>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</si>
  <si>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</si>
  <si>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</si>
  <si>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</si>
  <si>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</si>
  <si>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</si>
  <si>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</si>
  <si>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</si>
  <si>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</si>
  <si>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</si>
  <si>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</si>
  <si>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</si>
  <si>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</si>
  <si>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</si>
  <si>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</si>
  <si>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</si>
  <si>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</si>
  <si>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</si>
  <si>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</si>
  <si>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</si>
  <si>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</si>
  <si>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</si>
  <si>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</si>
  <si>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</si>
  <si>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</si>
  <si>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</si>
  <si>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</si>
  <si>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</si>
  <si>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</si>
  <si>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</si>
  <si>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</si>
  <si>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</si>
  <si>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</si>
  <si>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</si>
  <si>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</si>
  <si>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</si>
  <si>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</si>
  <si>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</si>
  <si>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</si>
  <si>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</si>
  <si>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</si>
  <si>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</si>
  <si>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</si>
  <si>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</si>
  <si>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</si>
  <si>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</si>
  <si>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</si>
  <si>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</si>
  <si>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</si>
  <si>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</si>
  <si>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</si>
  <si>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</si>
  <si>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</si>
  <si>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</si>
  <si>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</si>
  <si>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</si>
  <si>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</si>
  <si>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</si>
  <si>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</si>
  <si>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</si>
  <si>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</si>
  <si>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</si>
  <si>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</si>
  <si>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</si>
  <si>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</si>
  <si>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</si>
  <si>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</si>
  <si>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</si>
  <si>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</si>
  <si>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</si>
  <si>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</si>
  <si>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</si>
  <si>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</si>
  <si>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</si>
  <si>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</si>
  <si>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</si>
  <si>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</si>
  <si>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</si>
  <si>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</si>
  <si>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</si>
  <si>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</si>
  <si>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</si>
  <si>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</si>
  <si>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</si>
  <si>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</si>
  <si>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</si>
  <si>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</si>
  <si>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</si>
  <si>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</si>
  <si>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</si>
  <si>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</si>
  <si>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</si>
  <si>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</si>
  <si>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</si>
  <si>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</si>
  <si>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</si>
  <si>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</si>
  <si>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</si>
  <si>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</si>
  <si>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</si>
  <si>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</si>
  <si>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</si>
  <si>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</si>
  <si>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</si>
  <si>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</si>
  <si>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</si>
  <si>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</si>
  <si>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</si>
  <si>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</si>
  <si>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</si>
  <si>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</si>
  <si>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</si>
  <si>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</si>
  <si>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</si>
  <si>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</si>
  <si>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</si>
  <si>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</si>
  <si>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</si>
  <si>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</si>
  <si>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</si>
  <si>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</si>
  <si>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</si>
  <si>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</si>
  <si>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</si>
  <si>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</si>
  <si>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</si>
  <si>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</si>
  <si>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</si>
  <si>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</si>
  <si>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</si>
  <si>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</si>
  <si>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</si>
  <si>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</si>
  <si>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</si>
  <si>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</si>
  <si>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</si>
  <si>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</si>
  <si>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</si>
  <si>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</si>
  <si>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</si>
  <si>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</si>
  <si>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</si>
  <si>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</si>
  <si>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</si>
  <si>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</si>
  <si>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</si>
  <si>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</si>
  <si>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</si>
  <si>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</si>
  <si>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</si>
  <si>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</si>
  <si>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</si>
  <si>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</si>
  <si>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</si>
  <si>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</si>
  <si>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</si>
  <si>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</si>
  <si>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</si>
  <si>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</si>
  <si>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</si>
  <si>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</si>
  <si>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</si>
  <si>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</si>
  <si>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</si>
  <si>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</si>
  <si>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</si>
  <si>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</si>
  <si>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</si>
  <si>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</si>
  <si>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</si>
  <si>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</si>
  <si>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</si>
  <si>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</si>
  <si>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</si>
  <si>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</si>
  <si>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</si>
  <si>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</si>
  <si>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</si>
  <si>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</si>
  <si>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</si>
  <si>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</si>
  <si>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</si>
  <si>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</si>
  <si>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</si>
  <si>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</si>
  <si>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</si>
  <si>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</si>
  <si>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</si>
  <si>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</si>
  <si>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</si>
  <si>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</si>
  <si>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</si>
  <si>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</si>
  <si>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</si>
  <si>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</si>
  <si>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</si>
  <si>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</si>
  <si>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</si>
  <si>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</si>
  <si>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</si>
  <si>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</si>
  <si>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</si>
  <si>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</si>
  <si>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</si>
  <si>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</si>
  <si>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</si>
  <si>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</si>
  <si>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</si>
  <si>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</si>
  <si>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</si>
  <si>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</si>
  <si>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</si>
  <si>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</si>
  <si>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</si>
  <si>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</si>
  <si>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</si>
  <si>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</si>
  <si>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</si>
  <si>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</si>
  <si>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</si>
  <si>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</si>
  <si>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</si>
  <si>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</si>
  <si>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</si>
  <si>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</si>
  <si>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</si>
  <si>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</si>
  <si>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</si>
  <si>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</si>
  <si>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</si>
  <si>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</si>
  <si>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</si>
  <si>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</si>
  <si>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</si>
  <si>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</si>
  <si>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</si>
  <si>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</si>
  <si>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</si>
  <si>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</si>
  <si>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</si>
  <si>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</si>
  <si>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</si>
  <si>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</si>
  <si>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</si>
  <si>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</si>
  <si>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</si>
  <si>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</si>
  <si>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</si>
  <si>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</si>
  <si>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</si>
  <si>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</si>
  <si>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</si>
  <si>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</si>
  <si>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</si>
  <si>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</si>
  <si>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</si>
  <si>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</si>
  <si>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</si>
  <si>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</si>
  <si>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</si>
  <si>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</si>
  <si>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</si>
  <si>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</si>
  <si>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</si>
  <si>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</si>
  <si>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</si>
  <si>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</si>
  <si>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</si>
  <si>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</si>
  <si>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</si>
  <si>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</si>
  <si>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</si>
  <si>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</si>
  <si>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</si>
  <si>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</si>
  <si>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</si>
  <si>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</si>
  <si>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</si>
  <si>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</si>
  <si>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</si>
  <si>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</si>
  <si>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</si>
  <si>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</si>
  <si>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</si>
  <si>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</si>
  <si>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</si>
  <si>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</si>
  <si>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</si>
  <si>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</si>
  <si>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</si>
  <si>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</si>
  <si>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</si>
  <si>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</si>
  <si>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</si>
  <si>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</si>
  <si>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</si>
  <si>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</si>
  <si>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</si>
  <si>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</si>
  <si>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</si>
  <si>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</si>
  <si>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</si>
  <si>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</si>
  <si>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</si>
  <si>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</si>
  <si>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</si>
  <si>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</si>
  <si>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</si>
  <si>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</si>
  <si>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</si>
  <si>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</si>
  <si>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</si>
  <si>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</si>
  <si>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</si>
  <si>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</si>
  <si>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</si>
  <si>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</si>
  <si>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</si>
  <si>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</si>
  <si>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</si>
  <si>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</si>
  <si>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</si>
  <si>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</si>
  <si>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</si>
  <si>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</si>
  <si>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</si>
  <si>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</si>
  <si>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</si>
  <si>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</si>
  <si>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</si>
  <si>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</si>
  <si>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</si>
  <si>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</si>
  <si>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</si>
  <si>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</si>
  <si>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</si>
  <si>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</si>
  <si>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</si>
  <si>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</si>
  <si>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</si>
  <si>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</si>
  <si>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</si>
  <si>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</si>
  <si>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</si>
  <si>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</si>
  <si>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</si>
  <si>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</si>
  <si>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</si>
  <si>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</si>
  <si>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</si>
  <si>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</si>
  <si>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</si>
  <si>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</si>
  <si>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</si>
  <si>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</si>
  <si>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</si>
  <si>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</si>
  <si>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</si>
  <si>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</si>
  <si>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</si>
  <si>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</si>
  <si>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</si>
  <si>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</si>
  <si>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</si>
  <si>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</si>
  <si>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</si>
  <si>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</si>
  <si>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</si>
  <si>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</si>
  <si>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</si>
  <si>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</si>
  <si>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</si>
  <si>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</si>
  <si>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</si>
  <si>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</si>
  <si>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</si>
  <si>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</si>
  <si>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</si>
  <si>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</si>
  <si>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</si>
  <si>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</si>
  <si>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</si>
  <si>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</si>
  <si>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</si>
  <si>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</si>
  <si>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</si>
  <si>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</si>
  <si>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</si>
  <si>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</si>
  <si>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</si>
  <si>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</si>
  <si>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</si>
  <si>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</si>
  <si>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</si>
  <si>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</si>
  <si>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</si>
  <si>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</si>
  <si>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</si>
  <si>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</si>
  <si>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</si>
  <si>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</si>
  <si>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</si>
  <si>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</si>
  <si>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</si>
  <si>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</si>
  <si>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</si>
  <si>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</si>
  <si>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</si>
  <si>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</si>
  <si>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</si>
  <si>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</si>
  <si>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</si>
  <si>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</si>
  <si>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</si>
  <si>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</si>
  <si>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</si>
  <si>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</si>
  <si>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</si>
  <si>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</si>
  <si>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</si>
  <si>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</si>
  <si>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</si>
  <si>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</si>
  <si>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</si>
  <si>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</si>
  <si>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</si>
  <si>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</si>
  <si>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</si>
  <si>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</si>
  <si>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</si>
  <si>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</si>
  <si>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</si>
  <si>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</si>
  <si>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</si>
  <si>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</si>
  <si>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</si>
  <si>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</si>
  <si>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</si>
  <si>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</si>
  <si>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</si>
  <si>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</si>
  <si>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</si>
  <si>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</si>
  <si>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</si>
  <si>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</si>
  <si>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</si>
  <si>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</si>
  <si>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</si>
  <si>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</si>
  <si>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</si>
  <si>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</si>
  <si>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</si>
  <si>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</si>
  <si>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</si>
  <si>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</si>
  <si>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</si>
  <si>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</si>
  <si>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</si>
  <si>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</si>
  <si>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</si>
  <si>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</si>
  <si>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</si>
  <si>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</si>
  <si>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</si>
  <si>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</si>
  <si>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</si>
  <si>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</si>
  <si>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</si>
  <si>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</si>
  <si>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</si>
  <si>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</si>
  <si>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</si>
  <si>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</si>
  <si>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</si>
  <si>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</si>
  <si>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</si>
  <si>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</si>
  <si>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</si>
  <si>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</si>
  <si>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</si>
  <si>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</si>
  <si>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</si>
  <si>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</si>
  <si>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</si>
  <si>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</si>
  <si>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</si>
  <si>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</si>
  <si>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</si>
  <si>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</si>
  <si>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</si>
  <si>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</si>
  <si>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</si>
  <si>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</si>
  <si>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</si>
  <si>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</si>
  <si>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</si>
  <si>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</si>
  <si>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</si>
  <si>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</si>
  <si>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</si>
  <si>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</si>
  <si>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</si>
  <si>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</si>
  <si>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</si>
  <si>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</si>
  <si>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</si>
  <si>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</si>
  <si>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</si>
  <si>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</si>
  <si>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</si>
  <si>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</si>
  <si>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</si>
  <si>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</si>
  <si>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</si>
  <si>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</si>
  <si>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</si>
  <si>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</si>
  <si>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</si>
  <si>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</si>
  <si>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</si>
  <si>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</si>
  <si>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</si>
  <si>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</si>
  <si>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</si>
  <si>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</si>
  <si>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</si>
  <si>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</si>
  <si>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</si>
  <si>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</si>
  <si>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</si>
  <si>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</si>
  <si>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</si>
  <si>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</si>
  <si>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</si>
  <si>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</si>
  <si>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</si>
  <si>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</si>
  <si>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</si>
  <si>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</si>
  <si>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</si>
  <si>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</si>
  <si>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</si>
  <si>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</si>
  <si>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</si>
  <si>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</si>
  <si>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</si>
  <si>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</si>
  <si>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</si>
  <si>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</si>
  <si>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</si>
  <si>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</si>
  <si>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</si>
  <si>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</si>
  <si>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</si>
  <si>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</si>
  <si>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</si>
  <si>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</si>
  <si>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</si>
  <si>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</si>
  <si>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</si>
  <si>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</si>
  <si>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</si>
  <si>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</si>
  <si>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</si>
  <si>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</si>
  <si>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</si>
  <si>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</si>
  <si>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</si>
  <si>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</si>
  <si>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</si>
  <si>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</si>
  <si>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</si>
  <si>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</si>
  <si>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</si>
  <si>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</si>
  <si>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</si>
  <si>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</si>
  <si>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</si>
  <si>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</si>
  <si>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</si>
  <si>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</si>
  <si>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</si>
  <si>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</si>
  <si>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</si>
  <si>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</si>
  <si>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</si>
  <si>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</si>
  <si>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</si>
  <si>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</si>
  <si>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</si>
  <si>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</si>
  <si>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</si>
  <si>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</si>
  <si>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</si>
  <si>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</si>
  <si>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</si>
  <si>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</si>
  <si>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</si>
  <si>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</si>
  <si>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</si>
  <si>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</si>
  <si>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</si>
  <si>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</si>
  <si>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</si>
  <si>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</si>
  <si>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</si>
  <si>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</si>
  <si>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</si>
  <si>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</si>
  <si>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</si>
  <si>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</si>
  <si>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</si>
  <si>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</si>
  <si>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</si>
  <si>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</si>
  <si>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</si>
  <si>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</si>
  <si>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</si>
  <si>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</si>
  <si>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</si>
  <si>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</si>
  <si>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</si>
  <si>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</si>
  <si>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</si>
  <si>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</si>
  <si>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</si>
  <si>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</si>
  <si>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</si>
  <si>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</si>
  <si>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</si>
  <si>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</si>
  <si>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</si>
  <si>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</si>
  <si>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</si>
  <si>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</si>
  <si>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</si>
  <si>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</si>
  <si>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</si>
  <si>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</si>
  <si>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</si>
  <si>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</si>
  <si>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</si>
  <si>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</si>
  <si>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</si>
  <si>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</si>
  <si>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</si>
  <si>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</si>
  <si>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</si>
  <si>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</si>
  <si>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</si>
  <si>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</si>
  <si>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</si>
  <si>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</si>
  <si>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</si>
  <si>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</si>
  <si>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</si>
  <si>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</si>
  <si>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</si>
  <si>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</si>
  <si>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</si>
  <si>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</si>
  <si>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</si>
  <si>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</si>
  <si>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</si>
  <si>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</si>
  <si>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</si>
  <si>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</si>
  <si>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</si>
  <si>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</si>
  <si>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</si>
  <si>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</si>
  <si>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</si>
  <si>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</si>
  <si>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</si>
  <si>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</si>
  <si>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</si>
  <si>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</si>
  <si>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</si>
  <si>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</si>
  <si>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</si>
  <si>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</si>
  <si>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</si>
  <si>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</si>
  <si>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</si>
  <si>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</si>
  <si>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</si>
  <si>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</si>
  <si>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</si>
  <si>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</si>
  <si>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</si>
  <si>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</si>
  <si>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</si>
  <si>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</si>
  <si>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</si>
  <si>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</si>
  <si>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</si>
  <si>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</si>
  <si>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</si>
  <si>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</si>
  <si>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</si>
  <si>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</si>
  <si>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</si>
  <si>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</si>
  <si>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</si>
  <si>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</si>
  <si>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</si>
  <si>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</si>
  <si>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</si>
  <si>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</si>
  <si>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</si>
  <si>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</si>
  <si>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</si>
  <si>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</si>
  <si>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</si>
  <si>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</si>
  <si>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</si>
  <si>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</si>
  <si>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</si>
  <si>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</si>
  <si>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</si>
  <si>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</si>
  <si>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</si>
  <si>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</si>
  <si>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</si>
  <si>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</si>
  <si>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</si>
  <si>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</si>
  <si>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</si>
  <si>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</si>
  <si>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</si>
  <si>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</si>
  <si>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</si>
  <si>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</si>
  <si>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</si>
  <si>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</si>
  <si>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</si>
  <si>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</si>
  <si>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</si>
  <si>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</si>
  <si>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</si>
  <si>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</si>
  <si>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</si>
  <si>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</si>
  <si>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</si>
  <si>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</si>
  <si>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</si>
  <si>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</si>
  <si>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</si>
  <si>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</si>
  <si>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</si>
  <si>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</si>
  <si>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</si>
  <si>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</si>
  <si>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</si>
  <si>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</si>
  <si>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</si>
  <si>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</si>
  <si>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</si>
  <si>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</si>
  <si>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</si>
  <si>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</si>
  <si>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</si>
  <si>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</si>
  <si>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</si>
  <si>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</si>
  <si>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</si>
  <si>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</si>
  <si>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</si>
  <si>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</si>
  <si>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</si>
  <si>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</si>
  <si>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</si>
  <si>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</si>
  <si>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</si>
  <si>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</si>
  <si>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</si>
  <si>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</si>
  <si>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</si>
  <si>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</si>
  <si>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</si>
  <si>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</si>
  <si>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</si>
  <si>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</si>
  <si>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</si>
  <si>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</si>
  <si>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</si>
  <si>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</si>
  <si>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</si>
  <si>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</si>
  <si>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</si>
  <si>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</si>
  <si>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</si>
  <si>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</si>
  <si>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</si>
  <si>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</si>
  <si>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</si>
  <si>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</si>
  <si>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</si>
  <si>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</si>
  <si>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</si>
  <si>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</si>
  <si>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</si>
  <si>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</si>
  <si>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</si>
  <si>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</si>
  <si>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</si>
  <si>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</si>
  <si>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</si>
  <si>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</si>
  <si>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</si>
  <si>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</si>
  <si>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</si>
  <si>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</si>
  <si>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</si>
  <si>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</si>
  <si>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</si>
  <si>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</si>
  <si>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</si>
  <si>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</si>
  <si>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</si>
  <si>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</si>
  <si>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</si>
  <si>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</si>
  <si>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</si>
  <si>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</si>
  <si>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</si>
  <si>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</si>
  <si>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</si>
  <si>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</si>
  <si>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</si>
  <si>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</si>
  <si>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</si>
  <si>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</si>
  <si>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</si>
  <si>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</si>
  <si>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</si>
  <si>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</si>
  <si>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</si>
  <si>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</si>
  <si>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</si>
  <si>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</si>
  <si>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</si>
  <si>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</si>
  <si>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</si>
  <si>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</si>
  <si>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</si>
  <si>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</si>
  <si>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</si>
  <si>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</si>
  <si>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</si>
  <si>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</si>
  <si>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</si>
  <si>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</si>
  <si>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</si>
  <si>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</si>
  <si>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</si>
  <si>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</si>
  <si>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</si>
  <si>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</si>
  <si>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</si>
  <si>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</si>
  <si>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</si>
  <si>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</si>
  <si>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</si>
  <si>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</si>
  <si>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</si>
  <si>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</si>
  <si>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</si>
  <si>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</si>
  <si>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</si>
  <si>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</si>
  <si>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</si>
  <si>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</si>
  <si>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</si>
  <si>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</si>
  <si>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</si>
  <si>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</si>
  <si>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</si>
  <si>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</si>
  <si>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</si>
  <si>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</si>
  <si>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</si>
  <si>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</si>
  <si>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</si>
  <si>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</si>
  <si>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</si>
  <si>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</si>
  <si>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</si>
  <si>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</si>
  <si>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</si>
  <si>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</si>
  <si>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</si>
  <si>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</si>
  <si>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</si>
  <si>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</si>
  <si>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</si>
  <si>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</si>
  <si>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</si>
  <si>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</si>
  <si>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</si>
  <si>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</si>
  <si>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</si>
  <si>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</si>
  <si>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</si>
  <si>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</si>
  <si>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</si>
  <si>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</si>
  <si>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</si>
  <si>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</si>
  <si>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</si>
  <si>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</si>
  <si>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</si>
  <si>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</si>
  <si>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</si>
  <si>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</si>
  <si>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</si>
  <si>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</si>
  <si>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</si>
  <si>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</si>
  <si>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</si>
  <si>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</si>
  <si>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</si>
  <si>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</si>
  <si>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</si>
  <si>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</si>
  <si>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</si>
  <si>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</si>
  <si>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</si>
  <si>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</si>
  <si>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</si>
  <si>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</si>
  <si>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</si>
  <si>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</si>
  <si>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</si>
  <si>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</si>
  <si>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</si>
  <si>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</si>
  <si>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</si>
  <si>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</si>
  <si>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</si>
  <si>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</si>
  <si>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</si>
  <si>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</si>
  <si>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</si>
  <si>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</si>
  <si>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</si>
  <si>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</si>
  <si>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</si>
  <si>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</si>
  <si>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</si>
  <si>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</si>
  <si>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</si>
  <si>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</si>
  <si>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</si>
  <si>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</si>
  <si>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</si>
  <si>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</si>
  <si>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</si>
  <si>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</si>
  <si>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</si>
  <si>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</si>
  <si>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</si>
  <si>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</si>
  <si>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</si>
  <si>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</si>
  <si>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</si>
  <si>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</si>
  <si>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</si>
  <si>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</si>
  <si>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</si>
  <si>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</si>
  <si>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</si>
  <si>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</si>
  <si>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</si>
  <si>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</si>
  <si>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</si>
  <si>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</si>
  <si>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</si>
  <si>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</si>
  <si>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</si>
  <si>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</si>
  <si>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</si>
  <si>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</si>
  <si>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</si>
  <si>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</si>
  <si>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</si>
  <si>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</si>
  <si>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</si>
  <si>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</si>
  <si>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</si>
  <si>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</si>
  <si>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</si>
  <si>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</si>
  <si>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</si>
  <si>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</si>
  <si>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</si>
  <si>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</si>
  <si>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</si>
  <si>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</si>
  <si>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</si>
  <si>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</si>
  <si>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</si>
  <si>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</si>
  <si>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</si>
  <si>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</si>
  <si>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</si>
  <si>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</si>
  <si>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</si>
  <si>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</si>
  <si>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</si>
  <si>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</si>
  <si>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</si>
  <si>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</si>
  <si>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</si>
  <si>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</si>
  <si>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</si>
  <si>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</si>
  <si>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</si>
  <si>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</si>
  <si>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</si>
  <si>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</si>
  <si>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</si>
  <si>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</si>
  <si>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</si>
  <si>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</si>
  <si>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</si>
  <si>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</si>
  <si>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</si>
  <si>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</si>
  <si>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</si>
  <si>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</si>
  <si>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</si>
  <si>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</si>
  <si>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</si>
  <si>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</si>
  <si>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</si>
  <si>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</si>
  <si>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</si>
  <si>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</si>
  <si>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</si>
  <si>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</si>
  <si>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</si>
  <si>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</si>
  <si>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</si>
  <si>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</si>
  <si>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</si>
  <si>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</si>
  <si>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</si>
  <si>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</si>
  <si>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</si>
  <si>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</si>
  <si>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</si>
  <si>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</si>
  <si>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</si>
  <si>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</si>
  <si>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</si>
  <si>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</si>
  <si>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</si>
  <si>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</si>
  <si>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</si>
  <si>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</si>
  <si>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</si>
  <si>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</si>
  <si>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</si>
  <si>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</si>
  <si>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</si>
  <si>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</si>
  <si>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</si>
  <si>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</si>
  <si>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</si>
  <si>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</si>
  <si>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</si>
  <si>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</si>
  <si>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</si>
  <si>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</si>
  <si>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</si>
  <si>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</si>
  <si>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</si>
  <si>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</si>
  <si>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</si>
  <si>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</si>
  <si>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</si>
  <si>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</si>
  <si>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</si>
  <si>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</si>
  <si>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</si>
  <si>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</si>
  <si>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</si>
  <si>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</si>
  <si>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</si>
  <si>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</si>
  <si>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</si>
  <si>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</si>
  <si>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</si>
  <si>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</si>
  <si>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</si>
  <si>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</si>
  <si>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</si>
  <si>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</si>
  <si>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</si>
  <si>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</si>
  <si>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</si>
  <si>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</si>
  <si>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</si>
  <si>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</si>
  <si>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</si>
  <si>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</si>
  <si>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</si>
  <si>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</si>
  <si>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</si>
  <si>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</si>
  <si>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</si>
  <si>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</si>
  <si>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</si>
  <si>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</si>
  <si>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</si>
  <si>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</si>
  <si>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</si>
  <si>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</si>
  <si>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</si>
  <si>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</si>
  <si>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</si>
  <si>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</si>
  <si>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</si>
  <si>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</si>
  <si>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</si>
  <si>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</si>
  <si>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</si>
  <si>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</si>
  <si>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</si>
  <si>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</si>
  <si>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</si>
  <si>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</si>
  <si>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</si>
  <si>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</si>
  <si>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</si>
  <si>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</si>
  <si>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</si>
  <si>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</si>
  <si>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</si>
  <si>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</si>
  <si>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</si>
  <si>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</si>
  <si>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</si>
  <si>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</si>
  <si>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</si>
  <si>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</si>
  <si>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</si>
  <si>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</si>
  <si>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</si>
  <si>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</si>
  <si>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</si>
  <si>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</si>
  <si>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</si>
  <si>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</si>
  <si>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</si>
  <si>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</si>
  <si>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</si>
  <si>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</si>
  <si>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</si>
  <si>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</si>
  <si>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</si>
  <si>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</si>
  <si>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</si>
  <si>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</si>
  <si>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</si>
  <si>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</si>
  <si>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</si>
  <si>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</si>
  <si>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</si>
  <si>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</si>
  <si>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</si>
  <si>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</si>
  <si>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</si>
  <si>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</si>
  <si>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</si>
  <si>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</si>
  <si>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</si>
  <si>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</si>
  <si>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</si>
  <si>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</si>
  <si>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</si>
  <si>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</si>
  <si>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</si>
  <si>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</si>
  <si>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</si>
  <si>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</si>
  <si>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</si>
  <si>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</si>
  <si>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</si>
  <si>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</si>
  <si>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</si>
  <si>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</si>
  <si>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</si>
  <si>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</si>
  <si>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</si>
  <si>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</si>
  <si>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</si>
  <si>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</si>
  <si>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</si>
  <si>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</si>
  <si>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</si>
  <si>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</si>
  <si>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</si>
  <si>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</si>
  <si>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</si>
  <si>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</si>
  <si>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</si>
  <si>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</si>
  <si>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</si>
  <si>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</si>
  <si>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</si>
  <si>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</si>
  <si>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</si>
  <si>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</si>
  <si>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</si>
  <si>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</si>
  <si>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</si>
  <si>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</si>
  <si>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</si>
  <si>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</si>
  <si>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</si>
  <si>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</si>
  <si>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</si>
  <si>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</si>
  <si>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</si>
  <si>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</si>
  <si>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</si>
  <si>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</si>
  <si>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</si>
  <si>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</si>
  <si>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</si>
  <si>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</si>
  <si>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</si>
  <si>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</si>
  <si>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</si>
  <si>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</si>
  <si>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</si>
  <si>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</si>
  <si>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</si>
  <si>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</si>
  <si>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</si>
  <si>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</si>
  <si>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</si>
  <si>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</si>
  <si>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</si>
  <si>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</si>
  <si>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</si>
  <si>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</si>
  <si>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</si>
  <si>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</si>
  <si>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</si>
  <si>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</si>
  <si>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</si>
  <si>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</si>
  <si>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</si>
  <si>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</si>
  <si>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</si>
  <si>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</si>
  <si>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</si>
  <si>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</si>
  <si>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</si>
  <si>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</si>
  <si>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</si>
  <si>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</si>
  <si>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</si>
  <si>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</si>
  <si>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</si>
  <si>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</si>
  <si>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</si>
  <si>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</si>
  <si>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</si>
  <si>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</si>
  <si>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</si>
  <si>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</si>
  <si>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</si>
  <si>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</si>
  <si>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</si>
  <si>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</si>
  <si>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</si>
  <si>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</si>
  <si>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</si>
  <si>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</si>
  <si>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</si>
  <si>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</si>
  <si>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</si>
  <si>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</si>
  <si>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</si>
  <si>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</si>
  <si>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</si>
  <si>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</si>
  <si>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</si>
  <si>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</si>
  <si>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</si>
  <si>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</si>
  <si>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</si>
  <si>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</si>
  <si>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</si>
  <si>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</si>
  <si>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</si>
  <si>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</si>
  <si>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</si>
  <si>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</si>
  <si>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</si>
  <si>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</si>
  <si>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</si>
  <si>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</si>
  <si>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</si>
  <si>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</si>
  <si>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</si>
  <si>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</si>
  <si>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</si>
  <si>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</si>
  <si>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</si>
  <si>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</si>
  <si>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</si>
  <si>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</si>
  <si>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</si>
  <si>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</si>
  <si>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</si>
  <si>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</si>
  <si>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</si>
  <si>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</si>
  <si>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</si>
  <si>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</si>
  <si>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</si>
  <si>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</si>
  <si>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</si>
  <si>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</si>
  <si>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</si>
  <si>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</si>
  <si>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</si>
  <si>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</si>
  <si>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</si>
  <si>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</si>
  <si>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</si>
  <si>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</si>
  <si>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</si>
  <si>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</si>
  <si>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</si>
  <si>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</si>
  <si>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</si>
  <si>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</si>
  <si>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</si>
  <si>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</si>
  <si>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</si>
  <si>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</si>
  <si>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</si>
  <si>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</si>
  <si>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</si>
  <si>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</si>
  <si>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</si>
  <si>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</si>
  <si>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</si>
  <si>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</si>
  <si>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</si>
  <si>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</si>
  <si>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</si>
  <si>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</si>
  <si>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</si>
  <si>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</si>
  <si>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</si>
  <si>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</si>
  <si>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</si>
  <si>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</si>
  <si>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</si>
  <si>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</si>
  <si>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</si>
  <si>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</si>
  <si>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</si>
  <si>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</si>
  <si>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</si>
  <si>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</si>
  <si>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</si>
  <si>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</si>
  <si>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</si>
  <si>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</si>
  <si>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</si>
  <si>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</si>
  <si>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</si>
  <si>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</si>
  <si>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</si>
  <si>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</si>
  <si>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</si>
  <si>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</si>
  <si>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</si>
  <si>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</si>
  <si>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</si>
  <si>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</si>
  <si>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</si>
  <si>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</si>
  <si>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</si>
  <si>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</si>
  <si>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</si>
  <si>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</si>
  <si>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</si>
  <si>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</si>
  <si>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</si>
  <si>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</si>
  <si>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</si>
  <si>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</si>
  <si>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</si>
  <si>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</si>
  <si>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</si>
  <si>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</si>
  <si>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</si>
  <si>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</si>
  <si>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</si>
  <si>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</si>
  <si>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</si>
  <si>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</si>
  <si>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</si>
  <si>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</si>
  <si>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</si>
  <si>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</si>
  <si>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</si>
  <si>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</si>
  <si>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</si>
  <si>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</si>
  <si>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</si>
  <si>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</si>
  <si>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</si>
  <si>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</si>
  <si>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</si>
  <si>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</si>
  <si>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</si>
  <si>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</si>
  <si>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</si>
  <si>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</si>
  <si>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</si>
  <si>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</si>
  <si>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</si>
  <si>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</si>
  <si>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</si>
  <si>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</si>
  <si>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</si>
  <si>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</si>
  <si>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</si>
  <si>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</si>
  <si>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</si>
  <si>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</si>
  <si>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</si>
  <si>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</si>
  <si>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</si>
  <si>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</si>
  <si>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</si>
  <si>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</si>
  <si>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</si>
  <si>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</si>
  <si>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</si>
  <si>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</si>
  <si>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</si>
  <si>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</si>
  <si>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</si>
  <si>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</si>
  <si>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</si>
  <si>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</si>
  <si>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</si>
  <si>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</si>
  <si>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</si>
  <si>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</si>
  <si>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</si>
  <si>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</si>
  <si>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</si>
  <si>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</si>
  <si>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</si>
  <si>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</si>
  <si>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</si>
  <si>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</si>
  <si>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</si>
  <si>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</si>
  <si>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</si>
  <si>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</si>
  <si>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</si>
  <si>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</si>
  <si>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</si>
  <si>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</si>
  <si>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</si>
  <si>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</si>
  <si>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</si>
  <si>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</si>
  <si>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</si>
  <si>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</si>
  <si>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</si>
  <si>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</si>
  <si>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</si>
  <si>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</si>
  <si>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</si>
  <si>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</si>
  <si>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</si>
  <si>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</si>
  <si>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</si>
  <si>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</si>
  <si>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</si>
  <si>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</si>
  <si>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</si>
  <si>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</si>
  <si>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</si>
  <si>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</si>
  <si>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</si>
  <si>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</si>
  <si>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</si>
  <si>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</si>
  <si>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</si>
  <si>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</si>
  <si>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</si>
  <si>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</si>
  <si>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</si>
  <si>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</si>
  <si>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</si>
  <si>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</si>
  <si>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</si>
  <si>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</si>
  <si>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</si>
  <si>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</si>
  <si>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</si>
  <si>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</si>
  <si>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</si>
  <si>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</si>
  <si>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</si>
  <si>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</si>
  <si>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</si>
  <si>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</si>
  <si>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</si>
  <si>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</si>
  <si>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</si>
  <si>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</si>
  <si>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</si>
  <si>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</si>
  <si>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</si>
  <si>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</si>
  <si>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</si>
  <si>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</si>
  <si>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</si>
  <si>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</si>
  <si>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</si>
  <si>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</si>
  <si>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</si>
  <si>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</si>
  <si>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</si>
  <si>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</si>
  <si>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</si>
  <si>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</si>
  <si>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</si>
  <si>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</si>
  <si>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</si>
  <si>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</si>
  <si>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</si>
  <si>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</si>
  <si>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</si>
  <si>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</si>
  <si>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</si>
  <si>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</si>
  <si>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</si>
  <si>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</si>
  <si>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</si>
  <si>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</si>
  <si>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</si>
  <si>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</si>
  <si>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</si>
  <si>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</si>
  <si>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</si>
  <si>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</si>
  <si>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</si>
  <si>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</si>
  <si>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</si>
  <si>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</si>
  <si>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</si>
  <si>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</si>
  <si>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</si>
  <si>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</si>
  <si>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</si>
  <si>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</si>
  <si>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</si>
  <si>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</si>
  <si>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</si>
  <si>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</si>
  <si>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</si>
  <si>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</si>
  <si>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</si>
  <si>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</si>
  <si>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</si>
  <si>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</si>
  <si>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</si>
  <si>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</si>
  <si>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</si>
  <si>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</si>
  <si>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</si>
  <si>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</si>
  <si>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</si>
  <si>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</si>
  <si>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</si>
  <si>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</si>
  <si>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</si>
  <si>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</si>
  <si>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</si>
  <si>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</si>
  <si>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</si>
  <si>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</si>
  <si>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</si>
  <si>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</si>
  <si>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</si>
  <si>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</si>
  <si>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</si>
  <si>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</si>
  <si>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</si>
  <si>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</si>
  <si>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</si>
  <si>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</si>
  <si>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</si>
  <si>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</si>
  <si>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</si>
  <si>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</si>
  <si>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</si>
  <si>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</si>
  <si>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</si>
  <si>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</si>
  <si>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</si>
  <si>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</si>
  <si>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</si>
  <si>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</si>
  <si>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</si>
  <si>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</si>
  <si>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</si>
  <si>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</si>
  <si>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</si>
  <si>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</si>
  <si>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</si>
  <si>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</si>
  <si>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</si>
  <si>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</si>
  <si>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</si>
  <si>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</si>
  <si>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</si>
  <si>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</si>
  <si>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</si>
  <si>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</si>
  <si>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</si>
  <si>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</si>
  <si>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</si>
  <si>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</si>
  <si>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</si>
  <si>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</si>
  <si>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</si>
  <si>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</si>
  <si>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</si>
  <si>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</si>
  <si>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</si>
  <si>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</si>
  <si>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</si>
  <si>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</si>
  <si>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</si>
  <si>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</si>
  <si>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</si>
  <si>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</si>
  <si>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</si>
  <si>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</si>
  <si>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</si>
  <si>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</si>
  <si>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</si>
  <si>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</si>
  <si>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</si>
  <si>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</si>
  <si>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</si>
  <si>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</si>
  <si>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</si>
  <si>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</si>
  <si>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</si>
  <si>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</si>
  <si>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</si>
  <si>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</si>
  <si>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</si>
  <si>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</si>
  <si>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</si>
  <si>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</si>
  <si>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</si>
  <si>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</si>
  <si>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</si>
  <si>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</si>
  <si>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</si>
  <si>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</si>
  <si>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</si>
  <si>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</si>
  <si>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</si>
  <si>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</si>
  <si>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</si>
  <si>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</si>
  <si>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</si>
  <si>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</si>
  <si>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</si>
  <si>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</si>
  <si>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</si>
  <si>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</si>
  <si>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</si>
  <si>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</si>
  <si>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</si>
  <si>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</si>
  <si>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</si>
  <si>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</si>
  <si>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</si>
  <si>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</si>
  <si>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</si>
  <si>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</si>
  <si>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</si>
  <si>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</si>
  <si>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</si>
  <si>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</si>
  <si>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</si>
  <si>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</si>
  <si>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</si>
  <si>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</si>
  <si>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</si>
  <si>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</si>
  <si>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</si>
  <si>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</si>
  <si>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</si>
  <si>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</si>
  <si>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</si>
  <si>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</si>
  <si>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</si>
  <si>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</si>
  <si>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</si>
  <si>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</si>
  <si>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</si>
  <si>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</si>
  <si>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</si>
  <si>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</si>
  <si>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</si>
  <si>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</si>
  <si>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</si>
  <si>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</si>
  <si>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</si>
  <si>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</si>
  <si>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</si>
  <si>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</si>
  <si>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</si>
  <si>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</si>
  <si>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</si>
  <si>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</si>
  <si>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</si>
  <si>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</si>
  <si>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</si>
  <si>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</si>
  <si>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</si>
  <si>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</si>
  <si>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</si>
  <si>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</si>
  <si>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</si>
  <si>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</si>
  <si>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</si>
  <si>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</si>
  <si>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</si>
  <si>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</si>
  <si>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</si>
  <si>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</si>
  <si>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</si>
  <si>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</si>
  <si>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</si>
  <si>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</si>
  <si>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</si>
  <si>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</si>
  <si>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</si>
  <si>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</si>
  <si>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</si>
  <si>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</si>
  <si>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</si>
  <si>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</si>
  <si>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</si>
  <si>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</si>
  <si>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</si>
  <si>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</si>
  <si>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</si>
  <si>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</si>
  <si>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</si>
  <si>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</si>
  <si>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</si>
  <si>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</si>
  <si>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</si>
  <si>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</si>
  <si>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</si>
  <si>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</si>
  <si>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</si>
  <si>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</si>
  <si>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</si>
  <si>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</si>
  <si>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</si>
  <si>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</si>
  <si>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</si>
  <si>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</si>
  <si>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</si>
  <si>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</si>
  <si>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</si>
  <si>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</si>
  <si>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</si>
  <si>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</si>
  <si>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</si>
  <si>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</si>
  <si>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</si>
  <si>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</si>
  <si>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</si>
  <si>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</si>
  <si>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</si>
  <si>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</si>
  <si>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</si>
  <si>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</si>
  <si>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</si>
  <si>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</si>
  <si>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</si>
  <si>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</si>
  <si>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</si>
  <si>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</si>
  <si>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</si>
  <si>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</si>
  <si>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</si>
  <si>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</si>
  <si>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</si>
  <si>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</si>
  <si>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</si>
  <si>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</si>
  <si>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</si>
  <si>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</si>
  <si>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</si>
  <si>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</si>
  <si>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</si>
  <si>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</si>
  <si>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</si>
  <si>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</si>
  <si>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</si>
  <si>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</si>
  <si>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</si>
  <si>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</si>
  <si>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</si>
  <si>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</si>
  <si>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</si>
  <si>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</si>
  <si>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</si>
  <si>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</si>
  <si>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</si>
  <si>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</si>
  <si>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</si>
  <si>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</si>
  <si>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</si>
  <si>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</si>
  <si>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</si>
  <si>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</si>
  <si>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</si>
  <si>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</si>
  <si>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</si>
  <si>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</si>
  <si>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</si>
  <si>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</si>
  <si>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</si>
  <si>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</si>
  <si>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</si>
  <si>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</si>
  <si>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</si>
  <si>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</si>
  <si>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</si>
  <si>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</si>
  <si>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</si>
  <si>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</si>
  <si>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</si>
  <si>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</si>
  <si>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</si>
  <si>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</si>
  <si>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</si>
  <si>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</si>
  <si>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</si>
  <si>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</si>
  <si>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</si>
  <si>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</si>
  <si>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</si>
  <si>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</si>
  <si>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</si>
  <si>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</si>
  <si>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</si>
  <si>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</si>
  <si>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</si>
  <si>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</si>
  <si>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</si>
  <si>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</si>
  <si>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</si>
  <si>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</si>
  <si>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</si>
  <si>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</si>
  <si>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</si>
  <si>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</si>
  <si>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</si>
  <si>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</si>
  <si>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</si>
  <si>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</si>
  <si>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</si>
  <si>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</si>
  <si>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</si>
  <si>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</si>
  <si>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</si>
  <si>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</si>
  <si>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</si>
  <si>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</si>
  <si>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</si>
  <si>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</si>
  <si>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</si>
  <si>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</si>
  <si>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</si>
  <si>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</si>
  <si>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</si>
  <si>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</si>
  <si>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</si>
  <si>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</si>
  <si>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</si>
  <si>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</si>
  <si>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</si>
  <si>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</si>
  <si>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</si>
  <si>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</si>
  <si>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</si>
  <si>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</si>
  <si>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</si>
  <si>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</si>
  <si>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</si>
  <si>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</si>
  <si>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</si>
  <si>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</si>
  <si>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</si>
  <si>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</si>
  <si>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</si>
  <si>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</si>
  <si>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</si>
  <si>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</si>
  <si>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</si>
  <si>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</si>
  <si>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</si>
  <si>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</si>
  <si>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</si>
  <si>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</si>
  <si>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</si>
  <si>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</si>
  <si>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</si>
  <si>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</si>
  <si>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</si>
  <si>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</si>
  <si>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</si>
  <si>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</si>
  <si>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</si>
  <si>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</si>
  <si>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</si>
  <si>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</si>
  <si>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</si>
  <si>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</si>
  <si>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</si>
  <si>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</si>
  <si>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</si>
  <si>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</si>
  <si>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</si>
  <si>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</si>
  <si>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</si>
  <si>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</si>
  <si>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</si>
  <si>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</si>
  <si>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</si>
  <si>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</si>
  <si>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</si>
  <si>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</si>
  <si>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</si>
  <si>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</si>
  <si>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</si>
  <si>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</si>
  <si>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</si>
  <si>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</si>
  <si>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</si>
  <si>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</si>
  <si>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</si>
  <si>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</si>
  <si>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</si>
  <si>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</si>
  <si>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</si>
  <si>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</si>
  <si>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</si>
  <si>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</si>
  <si>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</si>
  <si>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</si>
  <si>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</si>
  <si>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</si>
  <si>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</si>
  <si>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</si>
  <si>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</si>
  <si>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</si>
  <si>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</si>
  <si>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</si>
  <si>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</si>
  <si>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</si>
  <si>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</si>
  <si>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</si>
  <si>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</si>
  <si>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</si>
  <si>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</si>
  <si>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</si>
  <si>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</si>
  <si>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</si>
  <si>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</si>
  <si>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</si>
  <si>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</si>
  <si>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</si>
  <si>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</si>
  <si>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</si>
  <si>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</si>
  <si>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</si>
  <si>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</si>
  <si>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</si>
  <si>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</si>
  <si>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</si>
  <si>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</si>
  <si>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</si>
  <si>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</si>
  <si>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</si>
  <si>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</si>
  <si>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</si>
  <si>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</si>
  <si>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</si>
  <si>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</si>
  <si>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</si>
  <si>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</si>
  <si>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</si>
  <si>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</si>
  <si>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</si>
  <si>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</si>
  <si>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</si>
  <si>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</si>
  <si>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</si>
  <si>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</si>
  <si>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</si>
  <si>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</si>
  <si>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</si>
  <si>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</si>
  <si>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</si>
  <si>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</si>
  <si>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</si>
  <si>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</si>
  <si>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</si>
  <si>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</si>
  <si>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</si>
  <si>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</si>
  <si>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</si>
  <si>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</si>
  <si>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</si>
  <si>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</si>
  <si>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</si>
  <si>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</si>
  <si>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</si>
  <si>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</si>
  <si>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</si>
  <si>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</si>
  <si>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</si>
  <si>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</si>
  <si>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</si>
  <si>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</si>
  <si>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</si>
  <si>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</si>
  <si>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</si>
  <si>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</si>
  <si>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</si>
  <si>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</si>
  <si>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</si>
  <si>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</si>
  <si>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</si>
  <si>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</si>
  <si>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</si>
  <si>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</si>
  <si>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</si>
  <si>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</si>
  <si>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</si>
  <si>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</si>
  <si>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</si>
  <si>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</si>
  <si>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</si>
  <si>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</si>
  <si>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</si>
  <si>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</si>
  <si>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</si>
  <si>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</si>
  <si>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</si>
  <si>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</si>
  <si>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</si>
  <si>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</si>
  <si>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</si>
  <si>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</si>
  <si>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</si>
  <si>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</si>
  <si>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</si>
  <si>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</si>
  <si>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</si>
  <si>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</si>
  <si>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</si>
  <si>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</si>
  <si>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</si>
  <si>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</si>
  <si>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</si>
  <si>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</si>
  <si>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</si>
  <si>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</si>
  <si>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</si>
  <si>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</si>
  <si>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</si>
  <si>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</si>
  <si>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</si>
  <si>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</si>
  <si>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</si>
  <si>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</si>
  <si>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</si>
  <si>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</si>
  <si>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</si>
  <si>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</si>
  <si>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</si>
  <si>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</si>
  <si>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</si>
  <si>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</si>
  <si>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</si>
  <si>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</si>
  <si>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</si>
  <si>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</si>
  <si>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</si>
  <si>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</si>
  <si>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</si>
  <si>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</si>
  <si>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</si>
  <si>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</si>
  <si>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</si>
  <si>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</si>
  <si>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</si>
  <si>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</si>
  <si>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</si>
  <si>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</si>
  <si>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</si>
  <si>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</si>
  <si>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</si>
  <si>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</si>
  <si>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</si>
  <si>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</si>
  <si>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</si>
  <si>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</si>
  <si>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</si>
  <si>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</si>
  <si>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</si>
  <si>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</si>
  <si>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</si>
  <si>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</si>
  <si>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</si>
  <si>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</si>
  <si>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</si>
  <si>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</si>
  <si>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</si>
  <si>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</si>
  <si>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</si>
  <si>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</si>
  <si>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</si>
  <si>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</si>
  <si>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</si>
  <si>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</si>
  <si>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</si>
  <si>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</si>
  <si>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</si>
  <si>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</si>
  <si>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</si>
  <si>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</si>
  <si>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</si>
  <si>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</si>
  <si>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</si>
  <si>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</si>
  <si>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</si>
  <si>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</si>
  <si>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</si>
  <si>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</si>
  <si>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</si>
  <si>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</si>
  <si>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</si>
  <si>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</si>
  <si>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</si>
  <si>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</si>
  <si>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</si>
  <si>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</si>
  <si>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</si>
  <si>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</si>
  <si>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</si>
  <si>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</si>
  <si>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</si>
  <si>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</si>
  <si>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</si>
  <si>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</si>
  <si>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</si>
  <si>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</si>
  <si>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</si>
  <si>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</si>
  <si>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</si>
  <si>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</si>
  <si>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</si>
  <si>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</si>
  <si>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</si>
  <si>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</si>
  <si>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</si>
  <si>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</si>
  <si>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</si>
  <si>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</si>
  <si>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</si>
  <si>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</si>
  <si>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</si>
  <si>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</si>
  <si>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</si>
  <si>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</si>
  <si>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</si>
  <si>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</si>
  <si>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</si>
  <si>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</si>
  <si>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</si>
  <si>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</si>
  <si>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</si>
  <si>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</si>
  <si>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</si>
  <si>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</si>
  <si>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</si>
  <si>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</si>
  <si>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</si>
  <si>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</si>
  <si>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</si>
  <si>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</si>
  <si>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</si>
  <si>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</si>
  <si>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</si>
  <si>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</si>
  <si>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</si>
  <si>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</si>
  <si>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</si>
  <si>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</si>
  <si>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</si>
  <si>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</si>
  <si>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</si>
  <si>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</si>
  <si>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</si>
  <si>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</si>
  <si>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</si>
  <si>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</si>
  <si>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</si>
  <si>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</si>
  <si>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</si>
  <si>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</si>
  <si>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</si>
  <si>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</si>
  <si>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</si>
  <si>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</si>
  <si>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</si>
  <si>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</si>
  <si>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</si>
  <si>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</si>
  <si>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</si>
  <si>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</si>
  <si>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</si>
  <si>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</si>
  <si>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</si>
  <si>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</si>
  <si>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</si>
  <si>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</si>
  <si>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</si>
  <si>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</si>
  <si>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</si>
  <si>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</si>
  <si>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</si>
  <si>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</si>
  <si>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</si>
  <si>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</si>
  <si>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</si>
  <si>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</si>
  <si>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</si>
  <si>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</si>
  <si>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</si>
  <si>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</si>
  <si>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</si>
  <si>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</si>
  <si>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</si>
  <si>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</si>
  <si>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</si>
  <si>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</si>
  <si>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</si>
  <si>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</si>
  <si>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</si>
  <si>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</si>
  <si>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</si>
  <si>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</si>
  <si>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</si>
  <si>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</si>
  <si>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</si>
  <si>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</si>
  <si>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</si>
  <si>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</si>
  <si>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</si>
  <si>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</si>
  <si>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</si>
  <si>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</si>
  <si>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</si>
  <si>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</si>
  <si>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</si>
  <si>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</si>
  <si>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</si>
  <si>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</si>
  <si>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</si>
  <si>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</si>
  <si>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</si>
  <si>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</si>
  <si>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</si>
  <si>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</si>
  <si>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</si>
  <si>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</si>
  <si>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</si>
  <si>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</si>
  <si>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</si>
  <si>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</si>
  <si>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</si>
  <si>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</si>
  <si>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</si>
  <si>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</si>
  <si>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</si>
  <si>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</si>
  <si>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</si>
  <si>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</si>
  <si>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</si>
  <si>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</si>
  <si>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</si>
  <si>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</si>
  <si>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</si>
  <si>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</si>
  <si>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</si>
  <si>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</si>
  <si>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</si>
  <si>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</si>
  <si>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</si>
  <si>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</si>
  <si>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</si>
  <si>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</si>
  <si>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</si>
  <si>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</si>
  <si>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</si>
  <si>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</si>
  <si>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</si>
  <si>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</si>
  <si>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</si>
  <si>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</si>
  <si>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</si>
  <si>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</si>
  <si>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</si>
  <si>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</si>
  <si>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</si>
  <si>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</si>
  <si>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</si>
  <si>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</si>
  <si>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</si>
  <si>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</si>
  <si>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</si>
  <si>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</si>
  <si>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</si>
  <si>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</si>
  <si>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</si>
  <si>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</si>
  <si>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</si>
  <si>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</si>
  <si>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</si>
  <si>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</si>
  <si>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</si>
  <si>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</si>
  <si>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</si>
  <si>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</si>
  <si>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</si>
  <si>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</si>
  <si>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</si>
  <si>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</si>
  <si>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</si>
  <si>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</si>
  <si>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</si>
  <si>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</si>
  <si>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</si>
  <si>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</si>
  <si>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</si>
  <si>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</si>
  <si>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</si>
  <si>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</si>
  <si>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</si>
  <si>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</si>
  <si>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</si>
  <si>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</si>
  <si>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</si>
  <si>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</si>
  <si>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</si>
  <si>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</si>
  <si>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</si>
  <si>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</si>
  <si>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</si>
  <si>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</si>
  <si>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</si>
  <si>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</si>
  <si>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</si>
  <si>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</si>
  <si>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</si>
  <si>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</si>
  <si>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</si>
  <si>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</si>
  <si>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</si>
  <si>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</si>
  <si>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</si>
  <si>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</si>
  <si>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</si>
  <si>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</si>
  <si>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</si>
  <si>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</si>
  <si>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</si>
  <si>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</si>
  <si>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</si>
  <si>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</si>
  <si>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</si>
  <si>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</si>
  <si>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</si>
  <si>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</si>
  <si>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</si>
  <si>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</si>
  <si>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</si>
  <si>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</si>
  <si>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</si>
  <si>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</si>
  <si>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</si>
  <si>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</si>
  <si>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</si>
  <si>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</si>
  <si>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</si>
  <si>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</si>
  <si>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</si>
  <si>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</si>
  <si>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</si>
  <si>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</si>
  <si>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</si>
  <si>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</si>
  <si>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</si>
  <si>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</si>
  <si>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</si>
  <si>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</si>
  <si>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</si>
  <si>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</si>
  <si>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</si>
  <si>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</si>
  <si>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</si>
  <si>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</si>
  <si>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</si>
  <si>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</si>
  <si>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</si>
  <si>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</si>
  <si>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</si>
  <si>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</si>
  <si>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</si>
  <si>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</si>
  <si>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</si>
  <si>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</si>
  <si>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</si>
  <si>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</si>
  <si>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</si>
  <si>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</si>
  <si>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</si>
  <si>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</si>
  <si>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</si>
  <si>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</si>
  <si>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</si>
  <si>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</si>
  <si>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</si>
  <si>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</si>
  <si>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</si>
  <si>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</si>
  <si>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</si>
  <si>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</si>
  <si>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</si>
  <si>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</si>
  <si>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</si>
  <si>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</si>
  <si>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</si>
  <si>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</si>
  <si>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</si>
  <si>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</si>
  <si>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</si>
  <si>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</si>
  <si>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</si>
  <si>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</si>
  <si>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</si>
  <si>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</si>
  <si>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</si>
  <si>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</si>
  <si>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</si>
  <si>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</si>
  <si>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</si>
  <si>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</si>
  <si>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</si>
  <si>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</si>
  <si>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</si>
  <si>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</si>
  <si>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</si>
  <si>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</si>
  <si>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</si>
  <si>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</si>
  <si>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</si>
  <si>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</si>
  <si>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</si>
  <si>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</si>
  <si>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</si>
  <si>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</si>
  <si>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</si>
  <si>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</si>
  <si>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</si>
  <si>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</si>
  <si>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</si>
  <si>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</si>
  <si>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</si>
  <si>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</si>
  <si>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</si>
  <si>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</si>
  <si>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</si>
  <si>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</si>
  <si>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</si>
  <si>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</si>
  <si>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</si>
  <si>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</si>
  <si>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</si>
  <si>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</si>
  <si>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</si>
  <si>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</si>
  <si>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</si>
  <si>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</si>
  <si>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</si>
  <si>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</si>
  <si>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</si>
  <si>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</si>
  <si>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</si>
  <si>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</si>
  <si>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</si>
  <si>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</si>
  <si>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</si>
  <si>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</si>
  <si>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</si>
  <si>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</si>
  <si>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</si>
  <si>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</si>
  <si>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</si>
  <si>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</si>
  <si>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</si>
  <si>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</si>
  <si>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</si>
  <si>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</si>
  <si>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</si>
  <si>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</si>
  <si>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</si>
  <si>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</si>
  <si>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</si>
  <si>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</si>
  <si>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</si>
  <si>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</si>
  <si>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</si>
  <si>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</si>
  <si>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</si>
  <si>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</si>
  <si>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</si>
  <si>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</si>
  <si>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</si>
  <si>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</si>
  <si>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</si>
  <si>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</si>
  <si>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</si>
  <si>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</si>
  <si>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</si>
  <si>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</si>
  <si>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</si>
  <si>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</si>
  <si>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</si>
  <si>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</si>
  <si>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</si>
  <si>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</si>
  <si>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</si>
  <si>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</si>
  <si>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</si>
  <si>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</si>
  <si>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</si>
  <si>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</si>
  <si>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</si>
  <si>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</si>
  <si>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</si>
  <si>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</si>
  <si>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</si>
  <si>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</si>
  <si>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</si>
  <si>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</si>
  <si>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</si>
  <si>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</si>
  <si>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</si>
  <si>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</si>
  <si>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</si>
  <si>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</si>
  <si>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</si>
  <si>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</si>
  <si>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</si>
  <si>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</si>
  <si>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</si>
  <si>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</si>
  <si>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</si>
  <si>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</si>
  <si>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</si>
  <si>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</si>
  <si>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</si>
  <si>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</si>
  <si>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</si>
  <si>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</si>
  <si>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</si>
  <si>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</si>
  <si>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</si>
  <si>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</si>
  <si>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</si>
  <si>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</si>
  <si>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</si>
  <si>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</si>
  <si>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</si>
  <si>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</si>
  <si>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</si>
  <si>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</si>
  <si>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</si>
  <si>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</si>
  <si>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</si>
  <si>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</si>
  <si>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</si>
  <si>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</si>
  <si>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</si>
  <si>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</si>
  <si>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</si>
  <si>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</si>
  <si>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</si>
  <si>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</si>
  <si>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</si>
  <si>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</si>
  <si>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</si>
  <si>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</si>
  <si>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</si>
  <si>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</si>
  <si>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</si>
  <si>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</si>
  <si>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</si>
  <si>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</si>
  <si>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</si>
  <si>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</si>
  <si>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</si>
  <si>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</si>
  <si>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</si>
  <si>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</si>
  <si>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</si>
  <si>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</si>
  <si>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</si>
  <si>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</si>
  <si>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</si>
  <si>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</si>
  <si>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</si>
  <si>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</si>
  <si>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</si>
  <si>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</si>
  <si>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</si>
  <si>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</si>
  <si>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</si>
  <si>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</si>
  <si>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</si>
  <si>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</si>
  <si>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</si>
  <si>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</si>
  <si>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</si>
  <si>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</si>
  <si>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</si>
  <si>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</si>
  <si>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</si>
  <si>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</si>
  <si>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</si>
  <si>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</si>
  <si>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</si>
  <si>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</si>
  <si>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</si>
  <si>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</si>
  <si>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</si>
  <si>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</si>
  <si>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</si>
  <si>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</si>
  <si>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</si>
  <si>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</si>
  <si>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</si>
  <si>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</si>
  <si>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</si>
  <si>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</si>
  <si>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</si>
  <si>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</si>
  <si>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</si>
  <si>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</si>
  <si>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</si>
  <si>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</si>
  <si>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</si>
  <si>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</si>
  <si>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</si>
  <si>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</si>
  <si>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</si>
  <si>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</si>
  <si>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</si>
  <si>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</si>
  <si>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</si>
  <si>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</si>
  <si>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</si>
  <si>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</si>
  <si>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</si>
  <si>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</si>
  <si>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</si>
  <si>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</si>
  <si>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</si>
  <si>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</si>
  <si>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</si>
  <si>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</si>
  <si>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</si>
  <si>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</si>
  <si>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</si>
  <si>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</si>
  <si>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</si>
  <si>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</si>
  <si>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</si>
  <si>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</si>
  <si>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</si>
  <si>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</si>
  <si>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</si>
  <si>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</si>
  <si>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</si>
  <si>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</si>
  <si>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</si>
  <si>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</si>
  <si>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</si>
  <si>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</si>
  <si>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</si>
  <si>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</si>
  <si>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</si>
  <si>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</si>
  <si>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</si>
  <si>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</si>
  <si>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</si>
  <si>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</si>
  <si>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</si>
  <si>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</si>
  <si>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</si>
  <si>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</si>
  <si>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</si>
  <si>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</si>
  <si>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</si>
  <si>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</si>
  <si>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</si>
  <si>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</si>
  <si>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</si>
  <si>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</si>
  <si>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</si>
  <si>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</si>
  <si>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</si>
  <si>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</si>
  <si>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</si>
  <si>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</si>
  <si>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</si>
  <si>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</si>
  <si>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</si>
  <si>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</si>
  <si>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</si>
  <si>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</si>
  <si>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</si>
  <si>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</si>
  <si>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</si>
  <si>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</si>
  <si>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</si>
  <si>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</si>
  <si>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</si>
  <si>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</si>
  <si>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</si>
  <si>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</si>
  <si>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</si>
  <si>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</si>
  <si>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</si>
  <si>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</si>
  <si>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</si>
  <si>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</si>
  <si>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</si>
  <si>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</si>
  <si>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</si>
  <si>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</si>
  <si>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</si>
  <si>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</si>
  <si>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</si>
  <si>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</si>
  <si>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</si>
  <si>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</si>
  <si>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</si>
  <si>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</si>
  <si>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</si>
  <si>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</si>
  <si>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</si>
  <si>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</si>
  <si>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</si>
  <si>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</si>
  <si>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</si>
  <si>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</si>
  <si>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</si>
  <si>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</si>
  <si>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</si>
  <si>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</si>
  <si>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</si>
  <si>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</si>
  <si>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</si>
  <si>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</si>
  <si>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</si>
  <si>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</si>
  <si>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</si>
  <si>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</si>
  <si>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</si>
  <si>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</si>
  <si>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</si>
  <si>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</si>
  <si>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</si>
  <si>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</si>
  <si>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</si>
  <si>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</si>
  <si>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</si>
  <si>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</si>
  <si>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</si>
  <si>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</si>
  <si>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</si>
  <si>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</si>
  <si>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</si>
  <si>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</si>
  <si>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</si>
  <si>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</si>
  <si>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</si>
  <si>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</si>
  <si>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</si>
  <si>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</si>
  <si>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</si>
  <si>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</si>
  <si>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</si>
  <si>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</si>
  <si>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</si>
  <si>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</si>
  <si>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</si>
  <si>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</si>
  <si>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</si>
  <si>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</si>
  <si>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</si>
  <si>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</si>
  <si>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</si>
  <si>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</si>
  <si>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</si>
  <si>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</si>
  <si>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</si>
  <si>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</si>
  <si>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</si>
  <si>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</si>
  <si>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</si>
  <si>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</si>
  <si>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</si>
  <si>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</si>
  <si>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</si>
  <si>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</si>
  <si>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</si>
  <si>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</si>
  <si>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</si>
  <si>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</si>
  <si>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</si>
  <si>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</si>
  <si>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</si>
  <si>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</si>
  <si>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</si>
  <si>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</si>
  <si>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</si>
  <si>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</si>
  <si>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</si>
  <si>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</si>
  <si>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</si>
  <si>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</si>
  <si>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</si>
  <si>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</si>
  <si>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</si>
  <si>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</si>
  <si>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</si>
  <si>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</si>
  <si>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</si>
  <si>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</si>
  <si>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</si>
  <si>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</si>
  <si>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</si>
  <si>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</si>
  <si>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</si>
  <si>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</si>
  <si>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</si>
  <si>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</si>
  <si>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</si>
  <si>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</si>
  <si>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</si>
  <si>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</si>
  <si>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</si>
  <si>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</si>
  <si>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</si>
  <si>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</si>
  <si>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</si>
  <si>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</si>
  <si>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</si>
  <si>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</si>
  <si>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</si>
  <si>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</si>
  <si>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</si>
  <si>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</si>
  <si>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</si>
  <si>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</si>
  <si>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</si>
  <si>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</si>
  <si>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</si>
  <si>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</si>
  <si>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</si>
  <si>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</si>
  <si>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</si>
  <si>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</si>
  <si>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</si>
  <si>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</si>
  <si>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</si>
  <si>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</si>
  <si>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</si>
  <si>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</si>
  <si>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</si>
  <si>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</si>
  <si>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</si>
  <si>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</si>
  <si>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</si>
  <si>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</si>
  <si>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</si>
  <si>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</si>
  <si>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</si>
  <si>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</si>
  <si>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</si>
  <si>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</si>
  <si>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</si>
  <si>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</si>
  <si>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</si>
  <si>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</si>
  <si>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</si>
  <si>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</si>
  <si>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</si>
  <si>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</si>
  <si>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</si>
  <si>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</si>
  <si>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</si>
  <si>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</si>
  <si>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</si>
  <si>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</si>
  <si>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</si>
  <si>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</si>
  <si>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</si>
  <si>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</si>
  <si>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</si>
  <si>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</si>
  <si>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</si>
  <si>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</si>
  <si>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</si>
  <si>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</si>
  <si>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</si>
  <si>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</si>
  <si>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</si>
  <si>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</si>
  <si>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</si>
  <si>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</si>
  <si>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</si>
  <si>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</si>
  <si>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</si>
  <si>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</si>
  <si>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</si>
  <si>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</si>
  <si>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</si>
  <si>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</si>
  <si>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</si>
  <si>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</si>
  <si>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</si>
  <si>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</si>
  <si>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</si>
  <si>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</si>
  <si>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</si>
  <si>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</si>
  <si>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</si>
  <si>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</si>
  <si>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</si>
  <si>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</si>
  <si>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</si>
  <si>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</si>
  <si>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</si>
  <si>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</si>
  <si>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</si>
  <si>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</si>
  <si>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</si>
  <si>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</si>
  <si>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</si>
  <si>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</si>
  <si>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</si>
  <si>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</si>
  <si>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</si>
  <si>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</si>
  <si>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</si>
  <si>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</si>
  <si>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</si>
  <si>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</si>
  <si>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</si>
  <si>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</si>
  <si>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</si>
  <si>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</si>
  <si>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</si>
  <si>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</si>
  <si>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</si>
  <si>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</si>
  <si>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</si>
  <si>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</si>
  <si>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</si>
  <si>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</si>
  <si>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</si>
  <si>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</si>
  <si>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</si>
  <si>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</si>
  <si>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</si>
  <si>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</si>
  <si>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</si>
  <si>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</si>
  <si>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</si>
  <si>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</si>
  <si>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</si>
  <si>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</si>
  <si>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</si>
  <si>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</si>
  <si>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</si>
  <si>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</si>
  <si>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</si>
  <si>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</si>
  <si>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</si>
  <si>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</si>
  <si>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</si>
  <si>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</si>
  <si>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</si>
  <si>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</si>
  <si>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</si>
  <si>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</si>
  <si>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</si>
  <si>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</si>
  <si>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</si>
  <si>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</si>
  <si>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</si>
  <si>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</si>
  <si>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</si>
  <si>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</si>
  <si>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</si>
  <si>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</si>
  <si>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</si>
  <si>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</si>
  <si>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</si>
  <si>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</si>
  <si>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</si>
  <si>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</si>
  <si>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</si>
  <si>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</si>
  <si>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</si>
  <si>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</si>
  <si>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</si>
  <si>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</si>
  <si>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</si>
  <si>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</si>
  <si>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</si>
  <si>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</si>
  <si>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</si>
  <si>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</si>
  <si>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</si>
  <si>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</si>
  <si>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</si>
  <si>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</si>
  <si>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</si>
  <si>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</si>
  <si>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</si>
  <si>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</si>
  <si>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</si>
  <si>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</si>
  <si>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</si>
  <si>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</si>
  <si>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</si>
  <si>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</si>
  <si>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</si>
  <si>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</si>
  <si>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</si>
  <si>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</si>
  <si>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</si>
  <si>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</si>
  <si>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</si>
  <si>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</si>
  <si>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</si>
  <si>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</si>
  <si>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</si>
  <si>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</si>
  <si>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</si>
  <si>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</si>
  <si>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</si>
  <si>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</si>
  <si>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</si>
  <si>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</si>
  <si>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</si>
  <si>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</si>
  <si>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</si>
  <si>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</si>
  <si>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</si>
  <si>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</si>
  <si>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</si>
  <si>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</si>
  <si>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</si>
  <si>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</si>
  <si>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</si>
  <si>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</si>
  <si>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</si>
  <si>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</si>
  <si>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</si>
  <si>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</si>
  <si>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</si>
  <si>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</si>
  <si>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</si>
  <si>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</si>
  <si>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</si>
  <si>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</si>
  <si>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</si>
  <si>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</si>
  <si>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</si>
  <si>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</si>
  <si>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</si>
  <si>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</si>
  <si>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</si>
  <si>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</si>
  <si>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</si>
  <si>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</si>
  <si>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</si>
  <si>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</si>
  <si>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</si>
  <si>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</si>
  <si>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</si>
  <si>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</si>
  <si>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</si>
  <si>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</si>
  <si>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</si>
  <si>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</si>
  <si>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</si>
  <si>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</si>
  <si>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</si>
  <si>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</si>
  <si>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</si>
  <si>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</si>
  <si>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</si>
  <si>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</si>
  <si>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</si>
  <si>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</si>
  <si>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</si>
  <si>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</si>
  <si>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</si>
  <si>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</si>
  <si>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</si>
  <si>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</si>
  <si>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</si>
  <si>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</si>
  <si>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</si>
  <si>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</si>
  <si>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</si>
  <si>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</si>
  <si>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</si>
  <si>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</si>
  <si>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</si>
  <si>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</si>
  <si>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</si>
  <si>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</si>
  <si>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</si>
  <si>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</si>
  <si>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</si>
  <si>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</si>
  <si>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</si>
  <si>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</si>
  <si>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</si>
  <si>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</si>
  <si>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</si>
  <si>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</si>
  <si>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</si>
  <si>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</si>
  <si>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</si>
  <si>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</si>
  <si>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</si>
  <si>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</si>
  <si>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</si>
  <si>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</si>
  <si>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</si>
  <si>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</si>
  <si>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</si>
  <si>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</si>
  <si>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</si>
  <si>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</si>
  <si>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</si>
  <si>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</si>
  <si>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</si>
  <si>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</si>
  <si>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</si>
  <si>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</si>
  <si>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</si>
  <si>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</si>
  <si>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</si>
  <si>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</si>
  <si>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</si>
  <si>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</si>
  <si>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</si>
  <si>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</si>
  <si>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</si>
  <si>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</si>
  <si>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</si>
  <si>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</si>
  <si>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</si>
  <si>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</si>
  <si>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</si>
  <si>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</si>
  <si>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</si>
  <si>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</si>
  <si>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</si>
  <si>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</si>
  <si>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</si>
  <si>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</si>
  <si>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</si>
  <si>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</si>
  <si>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</si>
  <si>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</si>
  <si>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</si>
  <si>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</si>
  <si>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</si>
  <si>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</si>
  <si>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</si>
  <si>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</si>
  <si>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</si>
  <si>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</si>
  <si>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</si>
  <si>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</si>
  <si>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</si>
  <si>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</si>
  <si>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</si>
  <si>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</si>
  <si>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</si>
  <si>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</si>
  <si>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</si>
  <si>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</si>
  <si>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</si>
  <si>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</si>
  <si>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</si>
  <si>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</si>
  <si>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</si>
  <si>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</si>
  <si>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</si>
  <si>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</si>
  <si>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</si>
  <si>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</si>
  <si>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</si>
  <si>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</si>
  <si>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</si>
  <si>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</si>
  <si>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</si>
  <si>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</si>
  <si>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</si>
  <si>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</si>
  <si>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</si>
  <si>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</si>
  <si>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</si>
  <si>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</si>
  <si>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</si>
  <si>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</si>
  <si>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</si>
  <si>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</si>
  <si>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</si>
  <si>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</si>
  <si>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</si>
  <si>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</si>
  <si>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</si>
  <si>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</si>
  <si>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</si>
  <si>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</si>
  <si>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</si>
  <si>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</si>
  <si>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</si>
  <si>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</si>
  <si>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</si>
  <si>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</si>
  <si>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</si>
  <si>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</si>
  <si>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</si>
  <si>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</si>
  <si>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</si>
  <si>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</si>
  <si>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</si>
  <si>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</si>
  <si>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</si>
  <si>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</si>
  <si>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</si>
  <si>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</si>
  <si>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</si>
  <si>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</si>
  <si>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</si>
  <si>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</si>
  <si>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</si>
  <si>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</si>
  <si>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</si>
  <si>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</si>
  <si>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</si>
  <si>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</si>
  <si>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</si>
  <si>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</si>
  <si>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</si>
  <si>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</si>
  <si>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</si>
  <si>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</si>
  <si>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</si>
  <si>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</si>
  <si>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</si>
  <si>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</si>
  <si>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</si>
  <si>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</si>
  <si>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</si>
  <si>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</si>
  <si>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</si>
  <si>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</si>
  <si>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</si>
  <si>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</si>
  <si>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</si>
  <si>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</si>
  <si>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</si>
  <si>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</si>
  <si>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</si>
  <si>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</si>
  <si>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</si>
  <si>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</si>
  <si>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</si>
  <si>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</si>
  <si>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</si>
  <si>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</si>
  <si>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</si>
  <si>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</si>
  <si>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</si>
  <si>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</si>
  <si>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</si>
  <si>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</si>
  <si>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</si>
  <si>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</si>
  <si>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</si>
  <si>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</si>
  <si>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</si>
  <si>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</si>
  <si>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</si>
  <si>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</si>
  <si>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</si>
  <si>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</si>
  <si>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</si>
  <si>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</si>
  <si>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</si>
  <si>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</si>
  <si>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</si>
  <si>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</si>
  <si>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</si>
  <si>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</si>
  <si>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</si>
  <si>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</si>
  <si>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</si>
  <si>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</si>
  <si>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</si>
  <si>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</si>
  <si>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</si>
  <si>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</si>
  <si>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</si>
  <si>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</si>
  <si>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</si>
  <si>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</si>
  <si>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</si>
  <si>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</si>
  <si>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</si>
  <si>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</si>
  <si>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</si>
  <si>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</si>
  <si>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</si>
  <si>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</si>
  <si>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</si>
  <si>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</si>
  <si>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</si>
  <si>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</si>
  <si>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</si>
  <si>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</si>
  <si>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</si>
  <si>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</si>
  <si>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</si>
  <si>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</si>
  <si>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</si>
  <si>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</si>
  <si>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</si>
  <si>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</si>
  <si>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</si>
  <si>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</si>
  <si>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</si>
  <si>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</si>
  <si>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</si>
  <si>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</si>
  <si>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</si>
  <si>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</si>
  <si>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</si>
  <si>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</si>
  <si>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</si>
  <si>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</si>
  <si>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</si>
  <si>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</si>
  <si>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</si>
  <si>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</si>
  <si>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</si>
  <si>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</si>
  <si>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</si>
  <si>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</si>
  <si>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</si>
  <si>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</si>
  <si>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</si>
  <si>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</si>
  <si>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</si>
  <si>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</si>
  <si>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</si>
  <si>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</si>
  <si>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</si>
  <si>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</si>
  <si>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</si>
  <si>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</si>
  <si>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</si>
  <si>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</si>
  <si>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</si>
  <si>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</si>
  <si>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</si>
  <si>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</si>
  <si>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</si>
  <si>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</si>
  <si>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</si>
  <si>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</si>
  <si>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</si>
  <si>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</si>
  <si>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</si>
  <si>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</si>
  <si>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</si>
  <si>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</si>
  <si>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</si>
  <si>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</si>
  <si>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</si>
  <si>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</si>
  <si>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</si>
  <si>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</si>
  <si>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</si>
  <si>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</si>
  <si>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</si>
  <si>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</si>
  <si>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</si>
  <si>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</si>
  <si>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</si>
  <si>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</si>
  <si>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</si>
  <si>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</si>
  <si>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</si>
  <si>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</si>
  <si>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</si>
  <si>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</si>
  <si>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</si>
  <si>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</si>
  <si>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</si>
  <si>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</si>
  <si>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</si>
  <si>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</si>
  <si>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</si>
  <si>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</si>
  <si>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</si>
  <si>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</si>
  <si>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</si>
  <si>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</si>
  <si>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</si>
  <si>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</si>
  <si>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</si>
  <si>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</si>
  <si>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</si>
  <si>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</si>
  <si>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</si>
  <si>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</si>
  <si>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</si>
  <si>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</si>
  <si>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</si>
  <si>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</si>
  <si>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</si>
  <si>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</si>
  <si>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</si>
  <si>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</si>
  <si>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</si>
  <si>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</si>
  <si>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</si>
  <si>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</si>
  <si>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</si>
  <si>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</si>
  <si>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</si>
  <si>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</si>
  <si>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</si>
  <si>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</si>
  <si>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</si>
  <si>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</si>
  <si>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</si>
  <si>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</si>
  <si>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</si>
  <si>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</si>
  <si>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</si>
  <si>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</si>
  <si>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</si>
  <si>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</si>
  <si>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</si>
  <si>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</si>
  <si>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</si>
  <si>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</si>
  <si>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</si>
  <si>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</si>
  <si>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</si>
  <si>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</si>
  <si>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</si>
  <si>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</si>
  <si>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</si>
  <si>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</si>
  <si>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</si>
  <si>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</si>
  <si>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</si>
  <si>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</si>
  <si>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</si>
  <si>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</si>
  <si>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</si>
  <si>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</si>
  <si>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</si>
  <si>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</si>
  <si>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</si>
  <si>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</si>
  <si>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</si>
  <si>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</si>
  <si>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</si>
  <si>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</si>
  <si>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</si>
  <si>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</si>
  <si>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</si>
  <si>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</si>
  <si>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</si>
  <si>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</si>
  <si>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</si>
  <si>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</si>
  <si>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</si>
  <si>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</si>
  <si>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</si>
  <si>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</si>
  <si>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</si>
  <si>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</si>
  <si>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</si>
  <si>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</si>
  <si>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</si>
  <si>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</si>
  <si>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</si>
  <si>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</si>
  <si>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</si>
  <si>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</si>
  <si>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</si>
  <si>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</si>
  <si>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</si>
  <si>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</si>
  <si>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</si>
  <si>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</si>
  <si>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</si>
  <si>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</si>
  <si>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</si>
  <si>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</si>
  <si>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</si>
  <si>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</si>
  <si>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</si>
  <si>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</si>
  <si>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</si>
  <si>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</si>
  <si>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</si>
  <si>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</si>
  <si>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</si>
  <si>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</si>
  <si>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</si>
  <si>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</si>
  <si>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</si>
  <si>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</si>
  <si>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</si>
  <si>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</si>
  <si>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</si>
  <si>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</si>
  <si>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</si>
  <si>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</si>
  <si>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</si>
  <si>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</si>
  <si>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</si>
  <si>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</si>
  <si>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</si>
  <si>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</si>
  <si>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</si>
  <si>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</si>
  <si>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</si>
  <si>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</si>
  <si>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</si>
  <si>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</si>
  <si>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</si>
  <si>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</si>
  <si>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</si>
  <si>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</si>
  <si>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</si>
  <si>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</si>
  <si>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</si>
  <si>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</si>
  <si>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</si>
  <si>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</si>
  <si>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</si>
  <si>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</si>
  <si>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</si>
  <si>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</si>
  <si>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</si>
  <si>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</si>
  <si>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</si>
  <si>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</si>
  <si>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</si>
  <si>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</si>
  <si>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</si>
  <si>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</si>
  <si>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</si>
  <si>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</si>
  <si>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</si>
  <si>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</si>
  <si>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</si>
  <si>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</si>
  <si>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</si>
  <si>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</si>
  <si>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</si>
  <si>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</si>
  <si>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</si>
  <si>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</si>
  <si>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</si>
  <si>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</si>
  <si>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</si>
  <si>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</si>
  <si>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</si>
  <si>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</si>
  <si>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</si>
  <si>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</si>
  <si>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</si>
  <si>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</si>
  <si>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</si>
  <si>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</si>
  <si>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</si>
  <si>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</si>
  <si>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</si>
  <si>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</si>
  <si>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</si>
  <si>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</si>
  <si>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</si>
  <si>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</si>
  <si>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</si>
  <si>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</si>
  <si>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</si>
  <si>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</si>
  <si>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</si>
  <si>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</si>
  <si>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</si>
  <si>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</si>
  <si>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</si>
  <si>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</si>
  <si>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</si>
  <si>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</si>
  <si>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</si>
  <si>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</si>
  <si>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</si>
  <si>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</si>
  <si>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</si>
  <si>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</si>
  <si>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</si>
  <si>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</si>
  <si>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</si>
  <si>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</si>
  <si>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</si>
  <si>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</si>
  <si>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</si>
  <si>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</si>
  <si>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</si>
  <si>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</si>
  <si>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</si>
  <si>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</si>
  <si>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</si>
  <si>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</si>
  <si>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</si>
  <si>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</si>
  <si>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</si>
  <si>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</si>
  <si>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</si>
  <si>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</si>
  <si>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</si>
  <si>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</si>
  <si>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</si>
  <si>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</si>
  <si>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</si>
  <si>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</si>
  <si>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</si>
  <si>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</si>
  <si>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</si>
  <si>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</si>
  <si>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</si>
  <si>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</si>
  <si>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</si>
  <si>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</si>
  <si>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</si>
  <si>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</si>
  <si>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</si>
  <si>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</si>
  <si>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</si>
  <si>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</si>
  <si>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</si>
  <si>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</si>
  <si>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</si>
  <si>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</si>
  <si>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</si>
  <si>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</si>
  <si>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</si>
  <si>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</si>
  <si>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</si>
  <si>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</si>
  <si>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</si>
  <si>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</si>
  <si>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</si>
  <si>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</si>
  <si>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</si>
  <si>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</si>
  <si>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</si>
  <si>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</si>
  <si>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</si>
  <si>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</si>
  <si>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</si>
  <si>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</si>
  <si>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</si>
  <si>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</si>
  <si>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</si>
  <si>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</si>
  <si>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</si>
  <si>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</si>
  <si>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</si>
  <si>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</si>
  <si>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</si>
  <si>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</si>
  <si>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</si>
  <si>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</si>
  <si>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</si>
  <si>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</si>
  <si>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</si>
  <si>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</si>
  <si>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</si>
  <si>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</si>
  <si>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</si>
  <si>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</si>
  <si>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</si>
  <si>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</si>
  <si>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</si>
  <si>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</si>
  <si>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</si>
  <si>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</si>
  <si>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</si>
  <si>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</si>
  <si>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</si>
  <si>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</si>
  <si>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</si>
  <si>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</si>
  <si>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</si>
  <si>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</si>
  <si>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</si>
  <si>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</si>
  <si>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</si>
  <si>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</si>
  <si>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</si>
  <si>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</si>
  <si>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</si>
  <si>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</si>
  <si>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</si>
  <si>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</si>
  <si>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</si>
  <si>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</si>
  <si>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</si>
  <si>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</si>
  <si>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</si>
  <si>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</si>
  <si>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</si>
  <si>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</si>
  <si>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</si>
  <si>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</si>
  <si>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</si>
  <si>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</si>
  <si>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</si>
  <si>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</si>
  <si>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</si>
  <si>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</si>
  <si>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</si>
  <si>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</si>
  <si>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</si>
  <si>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</si>
  <si>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</si>
  <si>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</si>
  <si>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</si>
  <si>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</si>
  <si>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</si>
  <si>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</si>
  <si>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</si>
  <si>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</si>
  <si>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</si>
  <si>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</si>
  <si>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</si>
  <si>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</si>
  <si>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</si>
  <si>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</si>
  <si>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</si>
  <si>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</si>
  <si>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</si>
  <si>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</si>
  <si>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</si>
  <si>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</si>
  <si>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</si>
  <si>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</si>
  <si>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</si>
  <si>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</si>
  <si>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</si>
  <si>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</si>
  <si>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</si>
  <si>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</si>
  <si>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</si>
  <si>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</si>
  <si>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</si>
  <si>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</si>
  <si>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</si>
  <si>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</si>
  <si>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</si>
  <si>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</si>
  <si>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</si>
  <si>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</si>
  <si>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</si>
  <si>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</si>
  <si>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</si>
  <si>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</si>
  <si>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</si>
  <si>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</si>
  <si>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</si>
  <si>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</si>
  <si>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</si>
  <si>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</si>
  <si>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</si>
  <si>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</si>
  <si>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</si>
  <si>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</si>
  <si>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</si>
  <si>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</si>
  <si>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</si>
  <si>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</si>
  <si>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</si>
  <si>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</si>
  <si>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</si>
  <si>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</si>
  <si>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</si>
  <si>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</si>
  <si>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</si>
  <si>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</si>
  <si>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</si>
  <si>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</si>
  <si>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</si>
  <si>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</si>
  <si>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</si>
  <si>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</si>
  <si>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</si>
  <si>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</si>
  <si>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</si>
  <si>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</si>
  <si>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</si>
  <si>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</si>
  <si>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</si>
  <si>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</si>
  <si>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</si>
  <si>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</si>
  <si>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</si>
  <si>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</si>
  <si>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</si>
  <si>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</si>
  <si>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</si>
  <si>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</si>
  <si>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</si>
  <si>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</si>
  <si>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</si>
  <si>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</si>
  <si>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</si>
  <si>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</si>
  <si>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</si>
  <si>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</si>
  <si>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</si>
  <si>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</si>
  <si>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</si>
  <si>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</si>
  <si>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</si>
  <si>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</si>
  <si>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</si>
  <si>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</si>
  <si>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</si>
  <si>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</si>
  <si>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</si>
  <si>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</si>
  <si>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</si>
  <si>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</si>
  <si>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</si>
  <si>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</si>
  <si>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</si>
  <si>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</si>
  <si>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</si>
  <si>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</si>
  <si>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</si>
  <si>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</si>
  <si>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</si>
  <si>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</si>
  <si>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</si>
  <si>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</si>
  <si>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</si>
  <si>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</si>
  <si>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</si>
  <si>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</si>
  <si>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</si>
  <si>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</si>
  <si>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</si>
  <si>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</si>
  <si>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</si>
  <si>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</si>
  <si>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</si>
  <si>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</si>
  <si>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</si>
  <si>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</si>
  <si>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</si>
  <si>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</si>
  <si>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</si>
  <si>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</si>
  <si>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</si>
  <si>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</si>
  <si>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</si>
  <si>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</si>
  <si>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</si>
  <si>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</si>
  <si>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</si>
  <si>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</si>
  <si>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</si>
  <si>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</si>
  <si>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</si>
  <si>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</si>
  <si>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</si>
  <si>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</si>
  <si>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</si>
  <si>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</si>
  <si>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</si>
  <si>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</si>
  <si>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</si>
  <si>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</si>
  <si>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</si>
  <si>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</si>
  <si>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</si>
  <si>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</si>
  <si>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</si>
  <si>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</si>
  <si>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</si>
  <si>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</si>
  <si>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</si>
  <si>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</si>
  <si>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</si>
  <si>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</si>
  <si>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</si>
  <si>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</si>
  <si>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</si>
  <si>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</si>
  <si>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</si>
  <si>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</si>
  <si>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</si>
  <si>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</si>
  <si>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</si>
  <si>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</si>
  <si>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</si>
  <si>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</si>
  <si>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</si>
  <si>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</si>
  <si>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</si>
  <si>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</si>
  <si>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</si>
  <si>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</si>
  <si>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</si>
  <si>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</si>
  <si>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</si>
  <si>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</si>
  <si>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</si>
  <si>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</si>
  <si>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</si>
  <si>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</si>
  <si>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</si>
  <si>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</si>
  <si>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</si>
  <si>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</si>
  <si>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</si>
  <si>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</si>
  <si>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</si>
  <si>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</si>
  <si>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</si>
  <si>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</si>
  <si>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</si>
  <si>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</si>
  <si>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</si>
  <si>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</si>
  <si>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</si>
  <si>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</si>
  <si>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</si>
  <si>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</si>
  <si>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</si>
  <si>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</si>
  <si>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</si>
  <si>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</si>
  <si>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</si>
  <si>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</si>
  <si>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</si>
  <si>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</si>
  <si>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</si>
  <si>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</si>
  <si>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</si>
  <si>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</si>
  <si>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</si>
  <si>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</si>
  <si>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</si>
  <si>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</si>
  <si>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</si>
  <si>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</si>
  <si>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</si>
  <si>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</si>
  <si>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</si>
  <si>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</si>
  <si>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</si>
  <si>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</si>
  <si>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</si>
  <si>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</si>
  <si>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</si>
  <si>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</si>
  <si>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</si>
  <si>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</si>
  <si>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</si>
  <si>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</si>
  <si>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</si>
  <si>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</si>
  <si>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</si>
  <si>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</si>
  <si>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</si>
  <si>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</si>
  <si>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</si>
  <si>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</si>
  <si>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</si>
  <si>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</si>
  <si>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</si>
  <si>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</si>
  <si>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</si>
  <si>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</si>
  <si>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</si>
  <si>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</si>
  <si>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</si>
  <si>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</si>
  <si>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</si>
  <si>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</si>
  <si>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</si>
  <si>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</si>
  <si>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</si>
  <si>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</si>
  <si>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</si>
  <si>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</si>
  <si>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</si>
  <si>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</si>
  <si>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</si>
  <si>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</si>
  <si>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</si>
  <si>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</si>
  <si>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</si>
  <si>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</si>
  <si>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</si>
  <si>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</si>
  <si>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</si>
  <si>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</si>
  <si>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</si>
  <si>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</si>
  <si>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</si>
  <si>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</si>
  <si>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</si>
  <si>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</si>
  <si>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</si>
  <si>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</si>
  <si>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</si>
  <si>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</si>
  <si>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</si>
  <si>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</si>
  <si>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</si>
  <si>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</si>
  <si>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</si>
  <si>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</si>
  <si>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</si>
  <si>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</si>
  <si>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</si>
  <si>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</si>
  <si>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</si>
  <si>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</si>
  <si>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</si>
  <si>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</si>
  <si>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</si>
  <si>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</si>
  <si>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</si>
  <si>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</si>
  <si>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</si>
  <si>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</si>
  <si>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</si>
  <si>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</si>
  <si>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</si>
  <si>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</si>
  <si>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</si>
  <si>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</si>
  <si>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</si>
  <si>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</si>
  <si>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</si>
  <si>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</si>
  <si>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</si>
  <si>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</si>
  <si>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</si>
  <si>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</si>
  <si>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</si>
  <si>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</si>
  <si>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</si>
  <si>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</si>
  <si>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</si>
  <si>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</si>
  <si>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</si>
  <si>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</si>
  <si>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</si>
  <si>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</si>
  <si>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</si>
  <si>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</si>
  <si>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</si>
  <si>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</si>
  <si>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</si>
  <si>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</si>
  <si>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</si>
  <si>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</si>
  <si>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</si>
  <si>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</si>
  <si>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</si>
  <si>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</si>
  <si>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</si>
  <si>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</si>
  <si>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</si>
  <si>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</si>
  <si>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</si>
  <si>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</si>
  <si>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</si>
  <si>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</si>
  <si>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</si>
  <si>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</si>
  <si>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</si>
  <si>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</si>
  <si>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</si>
  <si>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</si>
  <si>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</si>
  <si>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</si>
  <si>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</si>
  <si>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</si>
  <si>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</si>
  <si>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</si>
  <si>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</si>
  <si>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</si>
  <si>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</si>
  <si>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</si>
  <si>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</si>
  <si>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</si>
  <si>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</si>
  <si>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</si>
  <si>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</si>
  <si>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</si>
  <si>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</si>
  <si>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</si>
  <si>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</si>
  <si>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</si>
  <si>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</si>
  <si>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</si>
  <si>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</si>
  <si>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</si>
  <si>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</si>
  <si>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</si>
  <si>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</si>
  <si>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</si>
  <si>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</si>
  <si>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</si>
  <si>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</si>
  <si>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</si>
  <si>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</si>
  <si>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</si>
  <si>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</si>
  <si>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</si>
  <si>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</si>
  <si>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</si>
  <si>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</si>
  <si>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</si>
  <si>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</si>
  <si>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</si>
  <si>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</si>
  <si>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</si>
  <si>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</si>
  <si>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</si>
  <si>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</si>
  <si>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</si>
  <si>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</si>
  <si>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</si>
  <si>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</si>
  <si>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</si>
  <si>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</si>
  <si>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</si>
  <si>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</si>
  <si>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</si>
  <si>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</si>
  <si>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</si>
  <si>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</si>
  <si>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</si>
  <si>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</si>
  <si>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</si>
  <si>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</si>
  <si>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</si>
  <si>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</si>
  <si>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</si>
  <si>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</si>
  <si>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</si>
  <si>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</si>
  <si>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</si>
  <si>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</si>
  <si>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</si>
  <si>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</si>
  <si>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</si>
  <si>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</si>
  <si>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</si>
  <si>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</si>
  <si>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</si>
  <si>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</si>
  <si>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</si>
  <si>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</si>
  <si>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</si>
  <si>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</si>
  <si>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</si>
  <si>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</si>
  <si>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</si>
  <si>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</si>
  <si>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</si>
  <si>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</si>
  <si>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</si>
  <si>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</si>
  <si>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</si>
  <si>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</si>
  <si>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</si>
  <si>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</si>
  <si>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</si>
  <si>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</si>
  <si>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</si>
  <si>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</si>
  <si>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</si>
  <si>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</si>
  <si>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</si>
  <si>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</si>
  <si>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</si>
  <si>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</si>
  <si>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</si>
  <si>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</si>
  <si>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</si>
  <si>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</si>
  <si>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</si>
  <si>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</si>
  <si>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</si>
  <si>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</si>
  <si>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</si>
  <si>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</si>
  <si>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</si>
  <si>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</si>
  <si>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</si>
  <si>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</si>
  <si>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</si>
  <si>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</si>
  <si>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</si>
  <si>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</si>
  <si>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</si>
  <si>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</si>
  <si>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</si>
  <si>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</si>
  <si>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</si>
  <si>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</si>
  <si>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</si>
  <si>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</si>
  <si>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</si>
  <si>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</si>
  <si>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</si>
  <si>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</si>
  <si>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</si>
  <si>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</si>
  <si>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</si>
  <si>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</si>
  <si>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</si>
  <si>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</si>
  <si>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</si>
  <si>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</si>
  <si>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</si>
  <si>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</si>
  <si>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</si>
  <si>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</si>
  <si>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</si>
  <si>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</si>
  <si>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</si>
  <si>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</si>
  <si>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</si>
  <si>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</si>
  <si>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</si>
  <si>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</si>
  <si>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</si>
  <si>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</si>
  <si>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</si>
  <si>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</si>
  <si>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</si>
  <si>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</si>
  <si>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</si>
  <si>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</si>
  <si>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</si>
  <si>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</si>
  <si>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</si>
  <si>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</si>
  <si>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</si>
  <si>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</si>
  <si>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</si>
  <si>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</si>
  <si>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</si>
  <si>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</si>
  <si>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</si>
  <si>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</si>
  <si>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</si>
  <si>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</si>
  <si>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</si>
  <si>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</si>
  <si>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</si>
  <si>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</si>
  <si>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</si>
  <si>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</si>
  <si>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</si>
  <si>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</si>
  <si>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</si>
  <si>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</si>
  <si>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</si>
  <si>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</si>
  <si>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</si>
  <si>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</si>
  <si>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</si>
  <si>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</si>
  <si>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</si>
  <si>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</si>
  <si>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</si>
  <si>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</si>
  <si>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</si>
  <si>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</si>
  <si>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</si>
  <si>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</si>
  <si>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</si>
  <si>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</si>
  <si>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</si>
  <si>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</si>
  <si>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</si>
  <si>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</si>
  <si>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</si>
  <si>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</si>
  <si>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</si>
  <si>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</si>
  <si>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</si>
  <si>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</si>
  <si>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</si>
  <si>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</si>
  <si>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</si>
  <si>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</si>
  <si>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</si>
  <si>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</si>
  <si>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</si>
  <si>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</si>
  <si>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</si>
  <si>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</si>
  <si>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</si>
  <si>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</si>
  <si>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</si>
  <si>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</si>
  <si>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</si>
  <si>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</si>
  <si>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</si>
  <si>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</si>
  <si>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</si>
  <si>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</si>
  <si>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</si>
  <si>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</si>
  <si>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</si>
  <si>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</si>
  <si>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</si>
  <si>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</si>
  <si>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</si>
  <si>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</si>
  <si>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</si>
  <si>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</si>
  <si>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</si>
  <si>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</si>
  <si>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</si>
  <si>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</si>
  <si>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</si>
  <si>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</si>
  <si>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</si>
  <si>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</si>
  <si>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</si>
  <si>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</si>
  <si>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</si>
  <si>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</si>
  <si>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</si>
  <si>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</si>
  <si>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</si>
  <si>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</si>
  <si>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</si>
  <si>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</si>
  <si>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</si>
  <si>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</si>
  <si>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</si>
  <si>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</si>
  <si>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</si>
  <si>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</si>
  <si>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</si>
  <si>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</si>
  <si>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</si>
  <si>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</si>
  <si>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</si>
  <si>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</si>
  <si>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</si>
  <si>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</si>
  <si>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</si>
  <si>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</si>
  <si>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</si>
  <si>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</si>
  <si>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</si>
  <si>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</si>
  <si>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</si>
  <si>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</si>
  <si>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</si>
  <si>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</si>
  <si>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</si>
  <si>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</si>
  <si>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</si>
  <si>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</si>
  <si>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</si>
  <si>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</si>
  <si>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</si>
  <si>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</si>
  <si>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</si>
  <si>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</si>
  <si>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</si>
  <si>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</si>
  <si>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</si>
  <si>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</si>
  <si>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</si>
  <si>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</si>
  <si>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</si>
  <si>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</si>
  <si>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</si>
  <si>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</si>
  <si>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</si>
  <si>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</si>
  <si>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</si>
  <si>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</si>
  <si>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</si>
  <si>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</si>
  <si>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</si>
  <si>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</si>
  <si>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</si>
  <si>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</si>
  <si>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</si>
  <si>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</si>
  <si>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</si>
  <si>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</si>
  <si>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</si>
  <si>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</si>
  <si>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</si>
  <si>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</si>
  <si>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</si>
  <si>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</si>
  <si>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</si>
  <si>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</si>
  <si>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</si>
  <si>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</si>
  <si>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</si>
  <si>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</si>
  <si>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</si>
  <si>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</si>
  <si>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</si>
  <si>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</si>
  <si>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</si>
  <si>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</si>
  <si>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</si>
  <si>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</si>
  <si>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</si>
  <si>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</si>
  <si>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</si>
  <si>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</si>
  <si>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</si>
  <si>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</si>
  <si>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</si>
  <si>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</si>
  <si>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</si>
  <si>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</si>
  <si>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</si>
  <si>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</si>
  <si>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</si>
  <si>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</si>
  <si>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</si>
  <si>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</si>
  <si>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</si>
  <si>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</si>
  <si>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</si>
  <si>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</si>
  <si>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</si>
  <si>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</si>
  <si>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</si>
  <si>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</si>
  <si>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</si>
  <si>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</si>
  <si>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</si>
  <si>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</si>
  <si>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</si>
  <si>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</si>
  <si>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</si>
  <si>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</si>
  <si>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</si>
  <si>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</si>
  <si>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</si>
  <si>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</si>
  <si>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</si>
  <si>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</si>
  <si>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</si>
  <si>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</si>
  <si>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</si>
  <si>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</si>
  <si>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</si>
  <si>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</si>
  <si>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</si>
  <si>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</si>
  <si>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</si>
  <si>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</si>
  <si>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</si>
  <si>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</si>
  <si>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</si>
  <si>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</si>
  <si>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</si>
  <si>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</si>
  <si>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</si>
  <si>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</si>
  <si>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</si>
  <si>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</si>
  <si>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</si>
  <si>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</si>
  <si>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</si>
  <si>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</si>
  <si>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</si>
  <si>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</si>
  <si>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</si>
  <si>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</si>
  <si>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</si>
  <si>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</si>
  <si>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</si>
  <si>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</si>
  <si>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</si>
  <si>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</si>
  <si>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</si>
  <si>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</si>
  <si>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</si>
  <si>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</si>
  <si>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</si>
  <si>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</si>
  <si>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</si>
  <si>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</si>
  <si>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</si>
  <si>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</si>
  <si>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</si>
  <si>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</si>
  <si>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</si>
  <si>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</si>
  <si>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</si>
  <si>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</si>
  <si>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</si>
  <si>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</si>
  <si>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</si>
  <si>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</si>
  <si>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</si>
  <si>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</si>
  <si>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</si>
  <si>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</si>
  <si>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</si>
  <si>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</si>
  <si>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</si>
  <si>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</si>
  <si>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</si>
  <si>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</si>
  <si>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</si>
  <si>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</si>
  <si>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</si>
  <si>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</si>
  <si>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</si>
  <si>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</si>
  <si>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</si>
  <si>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</si>
  <si>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</si>
  <si>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</si>
  <si>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</si>
  <si>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</si>
  <si>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</si>
  <si>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</si>
  <si>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</si>
  <si>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</si>
  <si>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</si>
  <si>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</si>
  <si>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</si>
  <si>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</si>
  <si>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</si>
  <si>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</si>
  <si>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</si>
  <si>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</si>
  <si>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</si>
  <si>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</si>
  <si>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</si>
  <si>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</si>
  <si>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</si>
  <si>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</si>
  <si>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</si>
  <si>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</si>
  <si>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</si>
  <si>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</si>
  <si>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</si>
  <si>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</si>
  <si>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</si>
  <si>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</si>
  <si>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</si>
  <si>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</si>
  <si>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</si>
  <si>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</si>
  <si>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</si>
  <si>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</si>
  <si>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</si>
  <si>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</si>
  <si>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</si>
  <si>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</si>
  <si>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</si>
  <si>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</si>
  <si>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</si>
  <si>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</si>
  <si>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</si>
  <si>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</si>
  <si>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</si>
  <si>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</si>
  <si>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</si>
  <si>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</si>
  <si>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</si>
  <si>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</si>
  <si>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</si>
  <si>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</si>
  <si>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</si>
  <si>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</si>
  <si>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</si>
  <si>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</si>
  <si>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</si>
  <si>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</si>
  <si>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</si>
  <si>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</si>
  <si>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</si>
  <si>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</si>
  <si>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</si>
  <si>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</si>
  <si>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</si>
  <si>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</si>
  <si>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</si>
  <si>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</si>
  <si>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</si>
  <si>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</si>
  <si>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</si>
  <si>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</si>
  <si>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</si>
  <si>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</si>
  <si>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</si>
  <si>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</si>
  <si>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</si>
  <si>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</si>
  <si>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</si>
  <si>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</si>
  <si>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</si>
  <si>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</si>
  <si>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</si>
  <si>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</si>
  <si>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</si>
  <si>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</si>
  <si>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</si>
  <si>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</si>
  <si>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</si>
  <si>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</si>
  <si>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</si>
  <si>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</si>
  <si>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</si>
  <si>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</si>
  <si>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</si>
  <si>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</si>
  <si>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</si>
  <si>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</si>
  <si>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</si>
  <si>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</si>
  <si>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</si>
  <si>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</si>
  <si>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</si>
  <si>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</si>
  <si>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</si>
  <si>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</si>
  <si>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</si>
  <si>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</si>
  <si>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</si>
  <si>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</si>
  <si>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</si>
  <si>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</si>
  <si>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</si>
  <si>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</si>
  <si>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</si>
  <si>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</si>
  <si>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</si>
  <si>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</si>
  <si>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</si>
  <si>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</si>
  <si>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</si>
  <si>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</si>
  <si>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</si>
  <si>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</si>
  <si>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</si>
  <si>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</si>
  <si>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</si>
  <si>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</si>
  <si>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</si>
  <si>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</si>
  <si>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</si>
  <si>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</si>
  <si>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</si>
  <si>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</si>
  <si>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</si>
  <si>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</si>
  <si>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</si>
  <si>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</si>
  <si>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</si>
  <si>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</si>
  <si>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</si>
  <si>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</si>
  <si>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</si>
  <si>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</si>
  <si>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</si>
  <si>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</si>
  <si>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</si>
  <si>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</si>
  <si>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</si>
  <si>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</si>
  <si>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</si>
  <si>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</si>
  <si>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</si>
  <si>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</si>
  <si>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</si>
  <si>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</si>
  <si>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</si>
  <si>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</si>
  <si>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</si>
  <si>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</si>
  <si>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</si>
  <si>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</si>
  <si>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</si>
  <si>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</si>
  <si>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</si>
  <si>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</si>
  <si>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</si>
  <si>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</si>
  <si>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</si>
  <si>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</si>
  <si>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</si>
  <si>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</si>
  <si>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</si>
  <si>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</si>
  <si>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</si>
  <si>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</si>
  <si>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</si>
  <si>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</si>
  <si>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</si>
  <si>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</si>
  <si>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</si>
  <si>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</si>
  <si>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</si>
  <si>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</si>
  <si>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</si>
  <si>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</si>
  <si>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</si>
  <si>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</si>
  <si>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</si>
  <si>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</si>
  <si>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</si>
  <si>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</si>
  <si>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</si>
  <si>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</si>
  <si>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</si>
  <si>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</si>
  <si>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</si>
  <si>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</si>
  <si>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</si>
  <si>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</si>
  <si>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</si>
  <si>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</si>
  <si>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</si>
  <si>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</si>
  <si>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</si>
  <si>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</si>
  <si>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</si>
  <si>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</si>
  <si>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</si>
  <si>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</si>
  <si>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</si>
  <si>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</si>
  <si>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</si>
  <si>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</si>
  <si>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</si>
  <si>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</si>
  <si>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</si>
  <si>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</si>
  <si>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</si>
  <si>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</si>
  <si>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</si>
  <si>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</si>
  <si>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</si>
  <si>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</si>
  <si>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</si>
  <si>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</si>
  <si>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</si>
  <si>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</si>
  <si>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</si>
  <si>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</si>
  <si>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</si>
  <si>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</si>
  <si>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</si>
  <si>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</si>
  <si>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</si>
  <si>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</si>
  <si>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</si>
  <si>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</si>
  <si>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</si>
  <si>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</si>
  <si>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</si>
  <si>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</si>
  <si>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</si>
  <si>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</si>
  <si>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</si>
  <si>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</si>
  <si>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</si>
  <si>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</si>
  <si>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</si>
  <si>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</si>
  <si>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</si>
  <si>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</si>
  <si>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</si>
  <si>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</si>
  <si>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</si>
  <si>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</si>
  <si>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</si>
  <si>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</si>
  <si>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</si>
  <si>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</si>
  <si>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</si>
  <si>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</si>
  <si>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</si>
  <si>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</si>
  <si>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</si>
  <si>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</si>
  <si>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</si>
  <si>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</si>
  <si>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</si>
  <si>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</si>
  <si>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</si>
  <si>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</si>
  <si>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</si>
  <si>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</si>
  <si>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</si>
  <si>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</si>
  <si>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</si>
  <si>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</si>
  <si>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</si>
  <si>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</si>
  <si>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</si>
  <si>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</si>
  <si>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</si>
  <si>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</si>
  <si>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</si>
  <si>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</si>
  <si>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</si>
  <si>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</si>
  <si>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</si>
  <si>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</si>
  <si>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</si>
  <si>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</si>
  <si>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</si>
  <si>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</si>
  <si>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</si>
  <si>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</si>
  <si>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</si>
  <si>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</si>
  <si>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</si>
  <si>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</si>
  <si>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</si>
  <si>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</si>
  <si>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</si>
  <si>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</si>
  <si>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</si>
  <si>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</si>
  <si>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</si>
  <si>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</si>
  <si>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</si>
  <si>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</si>
  <si>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</si>
  <si>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</si>
  <si>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</si>
  <si>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</si>
  <si>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</si>
  <si>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</si>
  <si>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</si>
  <si>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</si>
  <si>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</si>
  <si>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</si>
  <si>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</si>
  <si>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</si>
  <si>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</si>
  <si>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</si>
  <si>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</si>
  <si>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</si>
  <si>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</si>
  <si>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</si>
  <si>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</si>
  <si>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</si>
  <si>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</si>
  <si>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</si>
  <si>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</si>
  <si>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</si>
  <si>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</si>
  <si>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</si>
  <si>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</si>
  <si>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</si>
  <si>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</si>
  <si>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</si>
  <si>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</si>
  <si>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</si>
  <si>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</si>
  <si>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</si>
  <si>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</si>
  <si>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</si>
  <si>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</si>
  <si>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</si>
  <si>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</si>
  <si>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</si>
  <si>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</si>
  <si>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</si>
  <si>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</si>
  <si>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</si>
  <si>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</si>
  <si>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</si>
  <si>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</si>
  <si>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</si>
  <si>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</si>
  <si>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</si>
  <si>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</si>
  <si>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</si>
  <si>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</si>
  <si>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</si>
  <si>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</si>
  <si>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</si>
  <si>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</si>
  <si>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</si>
  <si>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</si>
  <si>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</si>
  <si>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</si>
  <si>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</si>
  <si>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</si>
  <si>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</si>
  <si>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</si>
  <si>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</si>
  <si>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</si>
  <si>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</si>
  <si>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</si>
  <si>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</si>
  <si>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</si>
  <si>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</si>
  <si>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</si>
  <si>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</si>
  <si>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</si>
  <si>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</si>
  <si>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</si>
  <si>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</si>
  <si>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</si>
  <si>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</si>
  <si>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</si>
  <si>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</si>
  <si>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</si>
  <si>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</si>
  <si>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</si>
  <si>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</si>
  <si>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</si>
  <si>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</si>
  <si>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</si>
  <si>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</si>
  <si>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</si>
  <si>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</si>
  <si>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</si>
  <si>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</si>
  <si>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</si>
  <si>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</si>
  <si>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</si>
  <si>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</si>
  <si>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</si>
  <si>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</si>
  <si>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</si>
  <si>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</si>
  <si>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</si>
  <si>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</si>
  <si>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</si>
  <si>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</si>
  <si>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</si>
  <si>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</si>
  <si>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</si>
  <si>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</si>
  <si>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</si>
  <si>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</si>
  <si>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</si>
  <si>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</si>
  <si>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</si>
  <si>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</si>
  <si>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</si>
  <si>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</si>
  <si>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</si>
  <si>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</si>
  <si>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</si>
  <si>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</si>
  <si>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</si>
  <si>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</si>
  <si>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</si>
  <si>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</si>
  <si>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</si>
  <si>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</si>
  <si>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</si>
  <si>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</si>
  <si>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</si>
  <si>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</si>
  <si>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</si>
  <si>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</si>
  <si>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</si>
  <si>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</si>
  <si>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</si>
  <si>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</si>
  <si>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</si>
  <si>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</si>
  <si>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</si>
  <si>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</si>
  <si>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</si>
  <si>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</si>
  <si>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</si>
  <si>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</si>
  <si>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</si>
  <si>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</si>
  <si>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</si>
  <si>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</si>
  <si>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</si>
  <si>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</si>
  <si>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</si>
  <si>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</si>
  <si>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</si>
  <si>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</si>
  <si>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</si>
  <si>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</si>
  <si>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</si>
  <si>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</si>
  <si>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</si>
  <si>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</si>
  <si>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</si>
  <si>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</si>
  <si>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</si>
  <si>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</si>
  <si>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</si>
  <si>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</si>
  <si>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</si>
  <si>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</si>
  <si>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</si>
  <si>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</si>
  <si>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</si>
  <si>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</si>
  <si>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</si>
  <si>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</si>
  <si>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</si>
  <si>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</si>
  <si>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</si>
  <si>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</si>
  <si>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</si>
  <si>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</si>
  <si>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</si>
  <si>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</si>
  <si>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</si>
  <si>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</si>
  <si>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</si>
  <si>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</si>
  <si>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</si>
  <si>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</si>
  <si>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</si>
  <si>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</si>
  <si>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</si>
  <si>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</si>
  <si>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</si>
  <si>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</si>
  <si>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</si>
  <si>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</si>
  <si>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</si>
  <si>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</si>
  <si>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</si>
  <si>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</si>
  <si>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</si>
  <si>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</si>
  <si>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</si>
  <si>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</si>
  <si>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</si>
  <si>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</si>
  <si>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</si>
  <si>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</si>
  <si>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</si>
  <si>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</si>
  <si>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</si>
  <si>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</si>
  <si>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</si>
  <si>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</si>
  <si>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</si>
  <si>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</si>
  <si>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</si>
  <si>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</si>
  <si>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</si>
  <si>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</si>
  <si>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</si>
  <si>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</si>
  <si>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</si>
  <si>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</si>
  <si>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</si>
  <si>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</si>
  <si>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</si>
  <si>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</si>
  <si>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</si>
  <si>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</si>
  <si>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</si>
  <si>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</si>
  <si>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</si>
  <si>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</si>
  <si>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</si>
  <si>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</si>
  <si>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</si>
  <si>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</si>
  <si>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</si>
  <si>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</si>
  <si>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</si>
  <si>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</si>
  <si>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</si>
  <si>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</si>
  <si>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</si>
  <si>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</si>
  <si>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</si>
  <si>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</si>
  <si>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</si>
  <si>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</si>
  <si>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</si>
  <si>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</si>
  <si>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</si>
  <si>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</si>
  <si>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</si>
  <si>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</si>
  <si>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</si>
  <si>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</si>
  <si>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</si>
  <si>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</si>
  <si>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</si>
  <si>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</si>
  <si>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</si>
  <si>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</si>
  <si>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</si>
  <si>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</si>
  <si>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</si>
  <si>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</si>
  <si>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</si>
  <si>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</si>
  <si>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</si>
  <si>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</si>
  <si>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</si>
  <si>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</si>
  <si>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</si>
  <si>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</si>
  <si>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</si>
  <si>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</si>
  <si>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</si>
  <si>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</si>
  <si>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</si>
  <si>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</si>
  <si>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</si>
  <si>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</si>
  <si>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</si>
  <si>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</si>
  <si>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</si>
  <si>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</si>
  <si>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</si>
  <si>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</si>
  <si>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</si>
  <si>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</si>
  <si>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</si>
  <si>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</si>
  <si>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</si>
  <si>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</si>
  <si>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</si>
  <si>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</si>
  <si>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</si>
  <si>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</si>
  <si>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</si>
  <si>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</si>
  <si>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</si>
  <si>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</si>
  <si>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</si>
  <si>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</si>
  <si>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</si>
  <si>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</si>
  <si>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</si>
  <si>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</si>
  <si>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</si>
  <si>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</si>
  <si>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</si>
  <si>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</si>
  <si>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</si>
  <si>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</si>
  <si>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</si>
  <si>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</si>
  <si>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</si>
  <si>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</si>
  <si>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</si>
  <si>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</si>
  <si>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</si>
  <si>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</si>
  <si>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</si>
  <si>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</si>
  <si>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</si>
  <si>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</si>
  <si>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</si>
  <si>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</si>
  <si>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</si>
  <si>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</si>
  <si>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</si>
  <si>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</si>
  <si>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</si>
  <si>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</si>
  <si>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</si>
  <si>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</si>
  <si>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</si>
  <si>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</si>
  <si>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</si>
  <si>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</si>
  <si>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</si>
  <si>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</si>
  <si>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</si>
  <si>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</si>
  <si>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</si>
  <si>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</si>
  <si>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</si>
  <si>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</si>
  <si>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</si>
  <si>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</si>
  <si>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</si>
  <si>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</si>
  <si>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</si>
  <si>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</si>
  <si>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</si>
  <si>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</si>
  <si>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</si>
  <si>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</si>
  <si>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</si>
  <si>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</si>
  <si>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</si>
  <si>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</si>
  <si>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</si>
  <si>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</si>
  <si>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</si>
  <si>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</si>
  <si>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</si>
  <si>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</si>
  <si>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</si>
  <si>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</si>
  <si>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</si>
  <si>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</si>
  <si>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</si>
  <si>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</si>
  <si>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</si>
  <si>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</si>
  <si>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</si>
  <si>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</si>
  <si>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</si>
  <si>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</si>
  <si>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</si>
  <si>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</si>
  <si>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</si>
  <si>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</si>
  <si>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</si>
  <si>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</si>
  <si>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</si>
  <si>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</si>
  <si>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</si>
  <si>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</si>
  <si>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</si>
  <si>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</si>
  <si>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</si>
  <si>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</si>
  <si>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</si>
  <si>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</si>
  <si>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</si>
  <si>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</si>
  <si>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</si>
  <si>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</si>
  <si>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</si>
  <si>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</si>
  <si>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</si>
  <si>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</si>
  <si>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</si>
  <si>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</si>
  <si>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</si>
  <si>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</si>
  <si>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</si>
  <si>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</si>
  <si>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</si>
  <si>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</si>
  <si>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</si>
  <si>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</si>
  <si>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</si>
  <si>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</si>
  <si>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</si>
  <si>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</si>
  <si>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</si>
  <si>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</si>
  <si>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</si>
  <si>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</si>
  <si>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</si>
  <si>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</si>
  <si>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</si>
  <si>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</si>
  <si>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</si>
  <si>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</si>
  <si>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</si>
  <si>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</si>
  <si>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</si>
  <si>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</si>
  <si>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</si>
  <si>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</si>
  <si>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</si>
  <si>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</si>
  <si>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</si>
  <si>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</si>
  <si>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</si>
  <si>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</si>
  <si>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</si>
  <si>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</si>
  <si>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</si>
  <si>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</si>
  <si>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</si>
  <si>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</si>
  <si>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</si>
  <si>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</si>
  <si>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</si>
  <si>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</si>
  <si>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</si>
  <si>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</si>
  <si>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</si>
  <si>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</si>
  <si>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</si>
  <si>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</si>
  <si>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</si>
  <si>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</si>
  <si>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</si>
  <si>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</si>
  <si>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</si>
  <si>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</si>
  <si>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</si>
  <si>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</si>
  <si>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</si>
  <si>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</si>
  <si>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</si>
  <si>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</si>
  <si>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</si>
  <si>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</si>
  <si>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</si>
  <si>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</si>
  <si>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</si>
  <si>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</si>
  <si>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</si>
  <si>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</si>
  <si>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</si>
  <si>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</si>
  <si>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</si>
  <si>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</si>
  <si>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</si>
  <si>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</si>
  <si>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</si>
  <si>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</si>
  <si>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</si>
  <si>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</si>
  <si>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</si>
  <si>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</si>
  <si>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</si>
  <si>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</si>
  <si>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</si>
  <si>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</si>
  <si>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</si>
  <si>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</si>
  <si>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</si>
  <si>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</si>
  <si>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</si>
  <si>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</si>
  <si>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</si>
  <si>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</si>
  <si>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</si>
  <si>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</si>
  <si>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</si>
  <si>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</si>
  <si>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</si>
  <si>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</si>
  <si>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</si>
  <si>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</si>
  <si>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</si>
  <si>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</si>
  <si>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</si>
  <si>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</si>
  <si>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</si>
  <si>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</si>
  <si>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</si>
  <si>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</si>
  <si>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</si>
  <si>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</si>
  <si>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</si>
  <si>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</si>
  <si>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</si>
  <si>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</si>
  <si>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</si>
  <si>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</si>
  <si>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</si>
  <si>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</si>
  <si>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</si>
  <si>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</si>
  <si>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</si>
  <si>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</si>
  <si>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</si>
  <si>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</si>
  <si>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</si>
  <si>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</si>
  <si>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</si>
  <si>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</si>
  <si>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</si>
  <si>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</si>
  <si>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</si>
  <si>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</si>
  <si>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</si>
  <si>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</si>
  <si>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</si>
  <si>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</si>
  <si>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</si>
  <si>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</si>
  <si>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</si>
  <si>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</si>
  <si>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</si>
  <si>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</si>
  <si>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</si>
  <si>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</si>
  <si>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</si>
  <si>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</si>
  <si>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</si>
  <si>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</si>
  <si>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</si>
  <si>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</si>
  <si>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</si>
  <si>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</si>
  <si>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</si>
  <si>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</si>
  <si>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</si>
  <si>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</si>
  <si>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</si>
  <si>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</si>
  <si>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</si>
  <si>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</si>
  <si>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</si>
  <si>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</si>
  <si>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</si>
  <si>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</si>
  <si>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</si>
  <si>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</si>
  <si>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</si>
  <si>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</si>
  <si>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</si>
  <si>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</si>
  <si>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</si>
  <si>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</si>
  <si>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</si>
  <si>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</si>
  <si>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</si>
  <si>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</si>
  <si>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</si>
  <si>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</si>
  <si>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</si>
  <si>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</si>
  <si>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</si>
  <si>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</si>
  <si>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</si>
  <si>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</si>
  <si>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</si>
  <si>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</si>
  <si>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</si>
  <si>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</si>
  <si>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</si>
  <si>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</si>
  <si>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</si>
  <si>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</si>
  <si>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</si>
  <si>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</si>
  <si>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</si>
  <si>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</si>
  <si>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</si>
  <si>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</si>
  <si>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</si>
  <si>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</si>
  <si>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</si>
  <si>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</si>
  <si>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</si>
  <si>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</si>
  <si>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</si>
  <si>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</si>
  <si>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</si>
  <si>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</si>
  <si>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</si>
  <si>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</si>
  <si>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</si>
  <si>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</si>
  <si>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</si>
  <si>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</si>
  <si>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</si>
  <si>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</si>
  <si>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</si>
  <si>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</si>
  <si>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</si>
  <si>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</si>
  <si>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</si>
  <si>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</si>
  <si>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</si>
  <si>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</si>
  <si>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</si>
  <si>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</si>
  <si>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</si>
  <si>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</si>
  <si>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</si>
  <si>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</si>
  <si>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</si>
  <si>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</si>
  <si>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</si>
  <si>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</si>
  <si>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</si>
  <si>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</si>
  <si>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</si>
  <si>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</si>
  <si>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</si>
  <si>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</si>
  <si>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</si>
  <si>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</si>
  <si>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</si>
  <si>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</si>
  <si>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</si>
  <si>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</si>
  <si>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</si>
  <si>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</si>
  <si>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</si>
  <si>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</si>
  <si>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</si>
  <si>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</si>
  <si>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</si>
  <si>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</si>
  <si>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</si>
  <si>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</si>
  <si>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</si>
  <si>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</si>
  <si>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</si>
  <si>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</si>
  <si>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</si>
  <si>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</si>
  <si>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</si>
  <si>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</si>
  <si>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</si>
  <si>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</si>
  <si>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</si>
  <si>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</si>
  <si>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</si>
  <si>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</si>
  <si>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</si>
  <si>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</si>
  <si>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</si>
  <si>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</si>
  <si>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</si>
  <si>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</si>
  <si>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</si>
  <si>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</si>
  <si>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</si>
  <si>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</si>
  <si>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</si>
  <si>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</si>
  <si>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</si>
  <si>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</si>
  <si>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</si>
  <si>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</si>
  <si>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</si>
  <si>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</si>
  <si>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</si>
  <si>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</si>
  <si>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</si>
  <si>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</si>
  <si>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</si>
  <si>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</si>
  <si>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</si>
  <si>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</si>
  <si>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</si>
  <si>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</si>
  <si>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</si>
  <si>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</si>
  <si>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</si>
  <si>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</si>
  <si>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</si>
  <si>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</si>
  <si>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</si>
  <si>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</si>
  <si>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</si>
  <si>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</si>
  <si>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</si>
  <si>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</si>
  <si>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</si>
  <si>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</si>
  <si>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</si>
  <si>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</si>
  <si>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</si>
  <si>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</si>
  <si>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</si>
  <si>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</si>
  <si>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</si>
  <si>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</si>
  <si>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</si>
  <si>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</si>
  <si>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</si>
  <si>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</si>
  <si>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</si>
  <si>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</si>
  <si>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</si>
  <si>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</si>
  <si>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</si>
  <si>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</si>
  <si>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</si>
  <si>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</si>
  <si>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</si>
  <si>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</si>
  <si>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</si>
  <si>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</si>
  <si>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</si>
  <si>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</si>
  <si>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</si>
  <si>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</si>
  <si>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</si>
  <si>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</si>
  <si>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</si>
  <si>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</si>
  <si>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</si>
  <si>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</si>
  <si>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</si>
  <si>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</si>
  <si>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</si>
  <si>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</si>
  <si>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</si>
  <si>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</si>
  <si>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</si>
  <si>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</si>
  <si>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</si>
  <si>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</si>
  <si>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</si>
  <si>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</si>
  <si>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</si>
  <si>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</si>
  <si>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</si>
  <si>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</si>
  <si>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</si>
  <si>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</si>
  <si>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</si>
  <si>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</si>
  <si>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</si>
  <si>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</si>
  <si>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</si>
  <si>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</si>
  <si>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</si>
  <si>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</si>
  <si>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</si>
  <si>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</si>
  <si>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</si>
  <si>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</si>
  <si>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</si>
  <si>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</si>
  <si>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</si>
  <si>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</si>
  <si>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</si>
  <si>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</si>
  <si>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</si>
  <si>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</si>
  <si>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</si>
  <si>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</si>
  <si>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</si>
  <si>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</si>
  <si>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</si>
  <si>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</si>
  <si>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</si>
  <si>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</si>
  <si>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</si>
  <si>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</si>
  <si>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</si>
  <si>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</si>
  <si>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</si>
  <si>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</si>
  <si>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</si>
  <si>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</si>
  <si>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</si>
  <si>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</si>
  <si>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</si>
  <si>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</si>
  <si>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</si>
  <si>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</si>
  <si>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</si>
  <si>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</si>
  <si>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</si>
  <si>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</si>
  <si>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</si>
  <si>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</si>
  <si>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</si>
  <si>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</si>
  <si>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</si>
  <si>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</si>
  <si>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</si>
  <si>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</si>
  <si>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</si>
  <si>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</si>
  <si>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</si>
  <si>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</si>
  <si>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</si>
  <si>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</si>
  <si>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</si>
  <si>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</si>
  <si>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</si>
  <si>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</si>
  <si>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</si>
  <si>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</si>
  <si>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</si>
  <si>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</si>
  <si>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</si>
  <si>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</si>
  <si>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</si>
  <si>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</si>
  <si>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</si>
  <si>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</si>
  <si>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</si>
  <si>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</si>
  <si>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</si>
  <si>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</si>
  <si>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</si>
  <si>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</si>
  <si>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</si>
  <si>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</si>
  <si>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</si>
  <si>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</si>
  <si>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</si>
  <si>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</si>
  <si>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</si>
  <si>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</si>
  <si>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</si>
  <si>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</si>
  <si>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</si>
  <si>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</si>
  <si>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</si>
  <si>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</si>
  <si>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</si>
  <si>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</si>
  <si>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</si>
  <si>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</si>
  <si>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</si>
  <si>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</si>
  <si>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</si>
  <si>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</si>
  <si>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</si>
  <si>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</si>
  <si>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</si>
  <si>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</si>
  <si>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</si>
  <si>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</si>
  <si>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</si>
  <si>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</si>
  <si>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</si>
  <si>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</si>
  <si>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</si>
  <si>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</si>
  <si>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</si>
  <si>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</si>
  <si>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</si>
  <si>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</si>
  <si>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</si>
  <si>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</si>
  <si>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</si>
  <si>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</si>
  <si>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</si>
  <si>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</si>
  <si>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</si>
  <si>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</si>
  <si>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</si>
  <si>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</si>
  <si>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</si>
  <si>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</si>
  <si>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</si>
  <si>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</si>
  <si>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</si>
  <si>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</si>
  <si>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</si>
  <si>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</si>
  <si>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</si>
  <si>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</si>
  <si>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</si>
  <si>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</si>
  <si>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</si>
  <si>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</si>
  <si>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</si>
  <si>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</si>
  <si>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</si>
  <si>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</si>
  <si>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</si>
  <si>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</si>
  <si>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</si>
  <si>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</si>
  <si>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</si>
  <si>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</si>
  <si>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</si>
  <si>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</si>
  <si>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</si>
  <si>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</si>
  <si>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</si>
  <si>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</si>
  <si>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</si>
  <si>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</si>
  <si>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</si>
  <si>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</si>
  <si>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</si>
  <si>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</si>
  <si>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</si>
  <si>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</si>
  <si>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</si>
  <si>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</si>
  <si>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</si>
  <si>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</si>
  <si>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</si>
  <si>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</si>
  <si>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</si>
  <si>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</si>
  <si>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</si>
  <si>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</si>
  <si>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</si>
  <si>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</si>
  <si>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</si>
  <si>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</si>
  <si>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</si>
  <si>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</si>
  <si>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</si>
  <si>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</si>
  <si>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</si>
  <si>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</si>
  <si>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</si>
  <si>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</si>
  <si>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</si>
  <si>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</si>
  <si>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</si>
  <si>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</si>
  <si>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</si>
  <si>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</si>
  <si>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</si>
  <si>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</si>
  <si>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</si>
  <si>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</si>
  <si>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</si>
  <si>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</si>
  <si>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</si>
  <si>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</si>
  <si>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</si>
  <si>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</si>
  <si>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</si>
  <si>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</si>
  <si>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</si>
  <si>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</si>
  <si>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</si>
  <si>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</si>
  <si>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</si>
  <si>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</si>
  <si>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</si>
  <si>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</si>
  <si>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</si>
  <si>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</si>
  <si>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</si>
  <si>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</si>
  <si>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</si>
  <si>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</si>
  <si>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</si>
  <si>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</si>
  <si>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</si>
  <si>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</si>
  <si>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</si>
  <si>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</si>
  <si>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</si>
  <si>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</si>
  <si>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</si>
  <si>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</si>
  <si>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</si>
  <si>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</si>
  <si>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</si>
  <si>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</si>
  <si>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</si>
  <si>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</si>
  <si>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</si>
  <si>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</si>
  <si>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</si>
  <si>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</si>
  <si>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</si>
  <si>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</si>
  <si>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</si>
  <si>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</si>
  <si>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</si>
  <si>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</si>
  <si>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</si>
  <si>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</si>
  <si>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</si>
  <si>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</si>
  <si>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</si>
  <si>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</si>
  <si>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</si>
  <si>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</si>
  <si>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</si>
  <si>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</si>
  <si>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</si>
  <si>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</si>
  <si>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</si>
  <si>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</si>
  <si>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</si>
  <si>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</si>
  <si>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</si>
  <si>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</si>
  <si>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</si>
  <si>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</si>
  <si>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</si>
  <si>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</si>
  <si>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</si>
  <si>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</si>
  <si>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</si>
  <si>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</si>
  <si>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</si>
  <si>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</si>
  <si>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</si>
  <si>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</si>
  <si>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</si>
  <si>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</si>
  <si>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</si>
  <si>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</si>
  <si>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</si>
  <si>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</si>
  <si>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</si>
  <si>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</si>
  <si>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</si>
  <si>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</si>
  <si>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</si>
  <si>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</si>
  <si>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</si>
  <si>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</si>
  <si>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</si>
  <si>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</si>
  <si>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</si>
  <si>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</si>
  <si>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</si>
  <si>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</si>
  <si>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</si>
  <si>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</si>
  <si>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</si>
  <si>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</si>
  <si>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</si>
  <si>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</si>
  <si>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</si>
  <si>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</si>
  <si>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</si>
  <si>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</si>
  <si>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</si>
  <si>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</si>
  <si>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</si>
  <si>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</si>
  <si>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</si>
  <si>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</si>
  <si>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</si>
  <si>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</si>
  <si>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</si>
  <si>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</si>
  <si>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</si>
  <si>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</si>
  <si>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</si>
  <si>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</si>
  <si>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</si>
  <si>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</si>
  <si>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</si>
  <si>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</si>
  <si>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</si>
  <si>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</si>
  <si>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</si>
  <si>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</si>
  <si>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</si>
  <si>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</si>
  <si>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</si>
  <si>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</si>
  <si>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</si>
  <si>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</si>
  <si>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</si>
  <si>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</si>
  <si>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</si>
  <si>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</si>
  <si>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</si>
  <si>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</si>
  <si>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</si>
  <si>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</si>
  <si>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</si>
  <si>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</si>
  <si>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</si>
  <si>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</si>
  <si>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</si>
  <si>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</si>
  <si>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</si>
  <si>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</si>
  <si>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</si>
  <si>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</si>
  <si>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</si>
  <si>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</si>
  <si>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</si>
  <si>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</si>
  <si>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</si>
  <si>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</si>
  <si>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</si>
  <si>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</si>
  <si>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</si>
  <si>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</si>
  <si>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</si>
  <si>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</si>
  <si>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</si>
  <si>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</si>
  <si>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</si>
  <si>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</si>
  <si>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</si>
  <si>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</si>
  <si>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</si>
  <si>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</si>
  <si>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</si>
  <si>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</si>
  <si>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</si>
  <si>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</si>
  <si>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</si>
  <si>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</si>
  <si>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</si>
  <si>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</si>
  <si>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</si>
  <si>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</si>
  <si>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</si>
  <si>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</si>
  <si>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</si>
  <si>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</si>
  <si>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</si>
  <si>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</si>
  <si>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</si>
  <si>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</si>
  <si>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</si>
  <si>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</si>
  <si>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</si>
  <si>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</si>
  <si>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</si>
  <si>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</si>
  <si>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</si>
  <si>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</si>
  <si>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</si>
  <si>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</si>
  <si>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</si>
  <si>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</si>
  <si>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</si>
  <si>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</si>
  <si>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</si>
  <si>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</si>
  <si>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</si>
  <si>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</si>
  <si>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</si>
  <si>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</si>
  <si>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</si>
  <si>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</si>
  <si>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</si>
  <si>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</si>
  <si>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</si>
  <si>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</si>
  <si>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</si>
  <si>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</si>
  <si>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</si>
  <si>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</si>
  <si>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</si>
  <si>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</si>
  <si>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</si>
  <si>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</si>
  <si>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</si>
  <si>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</si>
  <si>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</si>
  <si>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</si>
  <si>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</si>
  <si>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</si>
  <si>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</si>
  <si>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</si>
  <si>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</si>
  <si>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</si>
  <si>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</si>
  <si>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</si>
  <si>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</si>
  <si>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</si>
  <si>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</si>
  <si>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</si>
  <si>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</si>
  <si>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</si>
  <si>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</si>
  <si>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</si>
  <si>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</si>
  <si>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</si>
  <si>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</si>
  <si>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</si>
  <si>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</si>
  <si>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</si>
  <si>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</si>
  <si>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</si>
  <si>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</si>
  <si>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</si>
  <si>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</si>
  <si>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</si>
  <si>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</si>
  <si>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</si>
  <si>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</si>
  <si>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</si>
  <si>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</si>
  <si>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</si>
  <si>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</si>
  <si>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</si>
  <si>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</si>
  <si>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</si>
  <si>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</si>
  <si>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</si>
  <si>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</si>
  <si>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</si>
  <si>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</si>
  <si>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</si>
  <si>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</si>
  <si>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</si>
  <si>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</si>
  <si>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</si>
  <si>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</si>
  <si>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</si>
  <si>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</si>
  <si>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</si>
  <si>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</si>
  <si>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</si>
  <si>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</si>
  <si>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</si>
  <si>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</si>
  <si>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</si>
  <si>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</si>
  <si>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</si>
  <si>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</si>
  <si>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</si>
  <si>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</si>
  <si>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</si>
  <si>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</si>
  <si>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</si>
  <si>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</si>
  <si>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</si>
  <si>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</si>
  <si>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</si>
  <si>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</si>
  <si>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</si>
  <si>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</si>
  <si>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</si>
  <si>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</si>
  <si>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</si>
  <si>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</si>
  <si>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</si>
  <si>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</si>
  <si>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</si>
  <si>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</si>
  <si>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</si>
  <si>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</si>
  <si>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</si>
  <si>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</si>
  <si>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</si>
  <si>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</si>
  <si>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</si>
  <si>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</si>
  <si>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</si>
  <si>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</si>
  <si>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</si>
  <si>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</si>
  <si>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</si>
  <si>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</si>
  <si>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</si>
  <si>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</si>
  <si>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</si>
  <si>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</si>
  <si>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</si>
  <si>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</si>
  <si>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</si>
  <si>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</si>
  <si>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</si>
  <si>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</si>
  <si>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</si>
  <si>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</si>
  <si>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</si>
  <si>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</si>
  <si>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</si>
  <si>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</si>
  <si>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</si>
  <si>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</si>
  <si>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</si>
  <si>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</si>
  <si>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</si>
  <si>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</si>
  <si>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</si>
  <si>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</si>
  <si>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</si>
  <si>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</si>
  <si>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</si>
  <si>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</si>
  <si>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</si>
  <si>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</si>
  <si>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</si>
  <si>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</si>
  <si>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</si>
  <si>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</si>
  <si>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</si>
  <si>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</si>
  <si>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</si>
  <si>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</si>
  <si>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</si>
  <si>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</si>
  <si>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</si>
  <si>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</si>
  <si>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</si>
  <si>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</si>
  <si>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</si>
  <si>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</si>
  <si>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</si>
  <si>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</si>
  <si>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</si>
  <si>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</si>
  <si>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</si>
  <si>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</si>
  <si>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</si>
  <si>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</si>
  <si>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</si>
  <si>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</si>
  <si>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</si>
  <si>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</si>
  <si>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</si>
  <si>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</si>
  <si>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</si>
  <si>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</si>
  <si>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</si>
  <si>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</si>
  <si>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</si>
  <si>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</si>
  <si>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</si>
  <si>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</si>
  <si>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</si>
  <si>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</si>
  <si>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</si>
  <si>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</si>
  <si>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</si>
  <si>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</si>
  <si>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</si>
  <si>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</si>
  <si>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</si>
  <si>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</si>
  <si>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</si>
  <si>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</si>
  <si>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</si>
  <si>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</si>
  <si>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</si>
  <si>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</si>
  <si>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</si>
  <si>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</si>
  <si>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</si>
  <si>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</si>
  <si>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</si>
  <si>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</si>
  <si>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</si>
  <si>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</si>
  <si>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</si>
  <si>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</si>
  <si>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</si>
  <si>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</si>
  <si>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</si>
  <si>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</si>
  <si>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</si>
  <si>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</si>
  <si>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</si>
  <si>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</si>
  <si>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</si>
  <si>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</si>
  <si>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</si>
  <si>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</si>
  <si>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</si>
  <si>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</si>
  <si>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</si>
  <si>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</si>
  <si>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</si>
  <si>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</si>
  <si>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</si>
  <si>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</si>
  <si>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E-tec Interconnect Asia Ltd. / E-tec Interconnect AG / EMC electro mechanical components GmbH</t>
  </si>
  <si>
    <t>Fabian Girolstein</t>
  </si>
  <si>
    <t>f.girolstein@emc.de</t>
  </si>
  <si>
    <t>+496126939580</t>
  </si>
  <si>
    <t>CTO</t>
  </si>
  <si>
    <t>Main component of alloy</t>
  </si>
  <si>
    <t>Surface underplating</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</si>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</sst>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31">
    <font>
      <sz val="10"/>
      <name val="Verdana"/>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99">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0" fontId="115" fillId="0" borderId="0" applyNumberForma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178"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180"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8" fontId="1" fillId="0" borderId="0"/>
    <xf numFmtId="0" fontId="2" fillId="0" borderId="0"/>
    <xf numFmtId="0" fontId="2" fillId="0" borderId="0"/>
    <xf numFmtId="0" fontId="2" fillId="0" borderId="0"/>
    <xf numFmtId="0" fontId="2"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cellStyleXfs>
  <cellXfs count="485">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49" fontId="115" fillId="45" borderId="56" xfId="831"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0" fillId="0" borderId="46" xfId="0" applyBorder="1" applyAlignment="1" applyProtection="1">
      <alignment horizontal="left" vertical="center" wrapText="1"/>
      <protection locked="0" hidden="1"/>
    </xf>
  </cellXfs>
  <cellStyles count="1299">
    <cellStyle name="20 % - Akzent1" xfId="687" builtinId="30" customBuiltin="1"/>
    <cellStyle name="20 % - Akzent1 2" xfId="1165" xr:uid="{42EDD66E-C23B-4AE5-B017-9A0D221D50CC}"/>
    <cellStyle name="20 % - Akzent2" xfId="691" builtinId="34" customBuiltin="1"/>
    <cellStyle name="20 % - Akzent2 2" xfId="1168" xr:uid="{1F2361C1-0A5D-4A9C-99CA-3B9FE87E75CC}"/>
    <cellStyle name="20 % - Akzent3" xfId="695" builtinId="38" customBuiltin="1"/>
    <cellStyle name="20 % - Akzent3 2" xfId="1171" xr:uid="{F22EC5B1-BD1C-4648-AB0D-A93479FBAD97}"/>
    <cellStyle name="20 % - Akzent4" xfId="699" builtinId="42" customBuiltin="1"/>
    <cellStyle name="20 % - Akzent4 2" xfId="1174" xr:uid="{2D2145BF-7767-4FC2-91A5-43571F7EE4BE}"/>
    <cellStyle name="20 % - Akzent5" xfId="703" builtinId="46" customBuiltin="1"/>
    <cellStyle name="20 % - Akzent5 2" xfId="1177" xr:uid="{18A7C91E-56C2-429A-A3F8-72E188D9370E}"/>
    <cellStyle name="20 % - Akzent6" xfId="707" builtinId="50" customBuiltin="1"/>
    <cellStyle name="20 % - Akzent6 2" xfId="1180" xr:uid="{065CF571-C5EC-43AD-B9CC-1C0C5AABE084}"/>
    <cellStyle name="20% - Accent1 2" xfId="6" xr:uid="{00000000-0005-0000-0000-000001000000}"/>
    <cellStyle name="20% - Accent1 2 2" xfId="596" xr:uid="{00000000-0005-0000-0000-000002000000}"/>
    <cellStyle name="20% - Accent1 2 2 2" xfId="759" xr:uid="{D356F903-729F-4A03-B7AF-8F7DFF12755A}"/>
    <cellStyle name="20% - Accent1 2 2 2 2" xfId="1232" xr:uid="{D18680AD-7ABB-47C5-AB31-F5938263FEED}"/>
    <cellStyle name="20% - Accent1 2 2 3" xfId="1118" xr:uid="{DCC51956-5919-4093-8467-5BBE1EFE34BD}"/>
    <cellStyle name="20% - Accent1 2 3" xfId="712" xr:uid="{EDF434F6-97A8-4C97-92EF-01B4CD7E3E3F}"/>
    <cellStyle name="20% - Accent1 2 3 2" xfId="1185" xr:uid="{A84C5B15-367E-4FA4-B313-B3C12A204CD8}"/>
    <cellStyle name="20% - Accent1 2 4" xfId="837" xr:uid="{14CE8CD3-5CBD-497D-809C-DDA801BF3561}"/>
    <cellStyle name="20% - Accent1 3" xfId="806" xr:uid="{E07D2041-971E-4110-B638-511848290013}"/>
    <cellStyle name="20% - Accent1 3 2" xfId="1279" xr:uid="{340601B2-7573-4C27-8E60-AB9524131DB4}"/>
    <cellStyle name="20% - Accent2 2" xfId="7" xr:uid="{00000000-0005-0000-0000-000004000000}"/>
    <cellStyle name="20% - Accent2 2 2" xfId="597" xr:uid="{00000000-0005-0000-0000-000005000000}"/>
    <cellStyle name="20% - Accent2 2 2 2" xfId="760" xr:uid="{F2C4FB1A-0961-479D-B12C-92AFEAA5DA7F}"/>
    <cellStyle name="20% - Accent2 2 2 2 2" xfId="1233" xr:uid="{79BA0522-7583-46D4-B935-7269F6447F7F}"/>
    <cellStyle name="20% - Accent2 2 2 3" xfId="1119" xr:uid="{40F03F0A-D251-488D-B5E0-683562E7241B}"/>
    <cellStyle name="20% - Accent2 2 3" xfId="713" xr:uid="{726E0599-9AC6-4E76-AACC-0FD8436401F4}"/>
    <cellStyle name="20% - Accent2 2 3 2" xfId="1186" xr:uid="{9F0A1DF6-5C16-4E9E-9B4F-94E1EA421E2D}"/>
    <cellStyle name="20% - Accent2 2 4" xfId="838" xr:uid="{99A93A4D-3B73-4344-A9DC-81C26D831E63}"/>
    <cellStyle name="20% - Accent2 3" xfId="809" xr:uid="{064AEAAD-AF5C-48B4-ADC6-532BE41941B6}"/>
    <cellStyle name="20% - Accent2 3 2" xfId="1282" xr:uid="{DD020F21-F14A-4138-81F1-AFCCC3BB4C56}"/>
    <cellStyle name="20% - Accent3 2" xfId="8" xr:uid="{00000000-0005-0000-0000-000007000000}"/>
    <cellStyle name="20% - Accent3 2 2" xfId="598" xr:uid="{00000000-0005-0000-0000-000008000000}"/>
    <cellStyle name="20% - Accent3 2 2 2" xfId="761" xr:uid="{F5B2A5C6-D247-47BE-86EA-F650808C74C7}"/>
    <cellStyle name="20% - Accent3 2 2 2 2" xfId="1234" xr:uid="{97128CE6-DFEA-4BBC-8E97-179A9F6D6C48}"/>
    <cellStyle name="20% - Accent3 2 2 3" xfId="1120" xr:uid="{45E34B4E-EB44-4A1A-8685-E29F4CB6D2C3}"/>
    <cellStyle name="20% - Accent3 2 3" xfId="714" xr:uid="{4812A7A9-4CB1-4A98-8F71-CA5406E00B29}"/>
    <cellStyle name="20% - Accent3 2 3 2" xfId="1187" xr:uid="{DBEA1FF2-755F-4DF7-A088-48641CE8A7F1}"/>
    <cellStyle name="20% - Accent3 2 4" xfId="839" xr:uid="{CDF104C2-2232-4032-9883-ACD46E3E61F8}"/>
    <cellStyle name="20% - Accent3 3" xfId="812" xr:uid="{76300C5A-1301-4645-AD34-EEB765A6F950}"/>
    <cellStyle name="20% - Accent3 3 2" xfId="1285" xr:uid="{390F31D1-9C97-446F-8099-04A54F6A32C1}"/>
    <cellStyle name="20% - Accent4 2" xfId="9" xr:uid="{00000000-0005-0000-0000-00000A000000}"/>
    <cellStyle name="20% - Accent4 2 2" xfId="599" xr:uid="{00000000-0005-0000-0000-00000B000000}"/>
    <cellStyle name="20% - Accent4 2 2 2" xfId="762" xr:uid="{AEAE4347-0C6C-4EA8-9280-F35F255890D5}"/>
    <cellStyle name="20% - Accent4 2 2 2 2" xfId="1235" xr:uid="{AD28532B-8C29-4759-8714-0D9EE9B9EA98}"/>
    <cellStyle name="20% - Accent4 2 2 3" xfId="1121" xr:uid="{924C6435-4A32-4FE0-9275-6C28A9762141}"/>
    <cellStyle name="20% - Accent4 2 3" xfId="715" xr:uid="{3383621A-942D-46EE-B973-A3B99EE61AB1}"/>
    <cellStyle name="20% - Accent4 2 3 2" xfId="1188" xr:uid="{D485AC9E-053E-4516-ADF3-BC99A12F4BF3}"/>
    <cellStyle name="20% - Accent4 2 4" xfId="840" xr:uid="{9834C51E-C7D4-4DA2-AF46-B0DB7BD8C5D0}"/>
    <cellStyle name="20% - Accent4 3" xfId="815" xr:uid="{EA736B35-E7F4-47B9-9143-A10AFFEBE522}"/>
    <cellStyle name="20% - Accent4 3 2" xfId="1288" xr:uid="{442C42DB-F354-442C-AD16-54F46316D077}"/>
    <cellStyle name="20% - Accent5 2" xfId="10" xr:uid="{00000000-0005-0000-0000-00000D000000}"/>
    <cellStyle name="20% - Accent5 2 2" xfId="600" xr:uid="{00000000-0005-0000-0000-00000E000000}"/>
    <cellStyle name="20% - Accent5 2 2 2" xfId="763" xr:uid="{9F14E33C-53F8-45BD-A1A7-2DA5A30C23C3}"/>
    <cellStyle name="20% - Accent5 2 2 2 2" xfId="1236" xr:uid="{32C73810-8BC3-4260-82E2-DA58A2C31807}"/>
    <cellStyle name="20% - Accent5 2 2 3" xfId="1122" xr:uid="{87826449-A24B-49AA-B681-A1593CDFEC59}"/>
    <cellStyle name="20% - Accent5 2 3" xfId="716" xr:uid="{F2773E4A-67B7-442F-AE3C-6D1FD8110717}"/>
    <cellStyle name="20% - Accent5 2 3 2" xfId="1189" xr:uid="{32ACA84D-218E-466B-AB4B-87AD1E4A7765}"/>
    <cellStyle name="20% - Accent5 2 4" xfId="841" xr:uid="{5D308097-F23D-40A0-ABD5-9413875F08C2}"/>
    <cellStyle name="20% - Accent5 3" xfId="818" xr:uid="{C358461C-75FF-4C68-90E9-889F2DA229E0}"/>
    <cellStyle name="20% - Accent5 3 2" xfId="1291" xr:uid="{5689AAFB-FD71-4267-B898-822A2522FCC6}"/>
    <cellStyle name="20% - Accent6 2" xfId="11" xr:uid="{00000000-0005-0000-0000-000010000000}"/>
    <cellStyle name="20% - Accent6 2 2" xfId="601" xr:uid="{00000000-0005-0000-0000-000011000000}"/>
    <cellStyle name="20% - Accent6 2 2 2" xfId="764" xr:uid="{BC0655AD-09D2-4AEC-BB73-5CD6BB5A20AA}"/>
    <cellStyle name="20% - Accent6 2 2 2 2" xfId="1237" xr:uid="{4FAD4ACF-BCE2-431E-B5D9-D9D52AB1779A}"/>
    <cellStyle name="20% - Accent6 2 2 3" xfId="1123" xr:uid="{2C44AB66-98D1-4AA4-9A50-B902E946A2D4}"/>
    <cellStyle name="20% - Accent6 2 3" xfId="717" xr:uid="{246579D6-BF2F-40A9-A18D-259D2CE46A13}"/>
    <cellStyle name="20% - Accent6 2 3 2" xfId="1190" xr:uid="{2A6729EA-AF68-4F11-825E-DA9D412E1DA8}"/>
    <cellStyle name="20% - Accent6 2 4" xfId="842" xr:uid="{84CD6A78-BB45-4535-BECA-53FDC3BDD7F1}"/>
    <cellStyle name="20% - Accent6 3" xfId="821" xr:uid="{E1CCD2C7-AB9D-4DCA-9D39-BA3D6F3F9C1E}"/>
    <cellStyle name="20% - Accent6 3 2" xfId="1294" xr:uid="{31434425-25F4-4323-B48B-2A7277D28FFB}"/>
    <cellStyle name="40 % - Akzent1" xfId="688" builtinId="31" customBuiltin="1"/>
    <cellStyle name="40 % - Akzent1 2" xfId="1166" xr:uid="{B32B0067-F945-4C09-9CD2-8AB0CEF9BD9D}"/>
    <cellStyle name="40 % - Akzent2" xfId="692" builtinId="35" customBuiltin="1"/>
    <cellStyle name="40 % - Akzent2 2" xfId="1169" xr:uid="{1DC45A15-7E79-41DD-B212-1638132CF3B8}"/>
    <cellStyle name="40 % - Akzent3" xfId="696" builtinId="39" customBuiltin="1"/>
    <cellStyle name="40 % - Akzent3 2" xfId="1172" xr:uid="{11446FC0-EC42-47F1-A932-FCD6DABBE82E}"/>
    <cellStyle name="40 % - Akzent4" xfId="700" builtinId="43" customBuiltin="1"/>
    <cellStyle name="40 % - Akzent4 2" xfId="1175" xr:uid="{B5876534-D13C-4A85-93AD-1EDAC77769F8}"/>
    <cellStyle name="40 % - Akzent5" xfId="704" builtinId="47" customBuiltin="1"/>
    <cellStyle name="40 % - Akzent5 2" xfId="1178" xr:uid="{CAE70A49-3DA7-4514-963E-8C8E833FA0C4}"/>
    <cellStyle name="40 % - Akzent6" xfId="708" builtinId="51" customBuiltin="1"/>
    <cellStyle name="40 % - Akzent6 2" xfId="1181" xr:uid="{E930DA34-E1F7-475A-846D-B0EB308ABCFE}"/>
    <cellStyle name="40% - Accent1 2" xfId="12" xr:uid="{00000000-0005-0000-0000-000013000000}"/>
    <cellStyle name="40% - Accent1 2 2" xfId="602" xr:uid="{00000000-0005-0000-0000-000014000000}"/>
    <cellStyle name="40% - Accent1 2 2 2" xfId="765" xr:uid="{E68DE563-8836-41E4-B953-E15BF336452F}"/>
    <cellStyle name="40% - Accent1 2 2 2 2" xfId="1238" xr:uid="{B6B86412-C040-4B11-9527-DC6EC92096FD}"/>
    <cellStyle name="40% - Accent1 2 2 3" xfId="1124" xr:uid="{807AEDA6-6A2F-4D1F-BB2A-83B12B47F10D}"/>
    <cellStyle name="40% - Accent1 2 3" xfId="718" xr:uid="{7602192E-A940-4E7B-8C05-4172C15DC192}"/>
    <cellStyle name="40% - Accent1 2 3 2" xfId="1191" xr:uid="{841753FC-5E0A-452E-B814-098A87A7C0EC}"/>
    <cellStyle name="40% - Accent1 2 4" xfId="843" xr:uid="{E06A4503-7DE4-424C-90F9-BA56126EDC1D}"/>
    <cellStyle name="40% - Accent1 3" xfId="807" xr:uid="{E712ACEB-5301-49DB-B2E6-5B16ADCBC359}"/>
    <cellStyle name="40% - Accent1 3 2" xfId="1280" xr:uid="{458179D8-6EAE-4182-94B3-6F1488C191B5}"/>
    <cellStyle name="40% - Accent2 2" xfId="13" xr:uid="{00000000-0005-0000-0000-000016000000}"/>
    <cellStyle name="40% - Accent2 2 2" xfId="603" xr:uid="{00000000-0005-0000-0000-000017000000}"/>
    <cellStyle name="40% - Accent2 2 2 2" xfId="766" xr:uid="{57D92524-751A-44EE-976F-17B605EBEB0E}"/>
    <cellStyle name="40% - Accent2 2 2 2 2" xfId="1239" xr:uid="{6FACB6E6-3295-4D27-AC56-AAAB616BEC38}"/>
    <cellStyle name="40% - Accent2 2 2 3" xfId="1125" xr:uid="{968337BB-869A-4CF3-B005-AD17BE6FE0FB}"/>
    <cellStyle name="40% - Accent2 2 3" xfId="719" xr:uid="{ECC936C5-7CFA-4470-85B4-A16CA076444D}"/>
    <cellStyle name="40% - Accent2 2 3 2" xfId="1192" xr:uid="{6C5932DD-EC60-4881-A2E7-D036A3E654D6}"/>
    <cellStyle name="40% - Accent2 2 4" xfId="844" xr:uid="{1D9DEE83-2447-4FDC-A48B-ED4BCF5AD77B}"/>
    <cellStyle name="40% - Accent2 3" xfId="810" xr:uid="{2E3EE7B5-111B-4405-BD2E-CC001B4530AA}"/>
    <cellStyle name="40% - Accent2 3 2" xfId="1283" xr:uid="{5984B507-6B23-4B4E-B986-D0A4E6F773BD}"/>
    <cellStyle name="40% - Accent3 2" xfId="14" xr:uid="{00000000-0005-0000-0000-000019000000}"/>
    <cellStyle name="40% - Accent3 2 2" xfId="604" xr:uid="{00000000-0005-0000-0000-00001A000000}"/>
    <cellStyle name="40% - Accent3 2 2 2" xfId="767" xr:uid="{9FBA63F3-A35F-46A1-A0F1-15789AB19036}"/>
    <cellStyle name="40% - Accent3 2 2 2 2" xfId="1240" xr:uid="{C1131812-F5A1-4CE6-8D6B-708F9AC8AA6A}"/>
    <cellStyle name="40% - Accent3 2 2 3" xfId="1126" xr:uid="{2E33CF1A-4FA3-4D91-8812-47BB87D2CA1E}"/>
    <cellStyle name="40% - Accent3 2 3" xfId="720" xr:uid="{68A01960-68CB-4A65-8F2A-3555359514EE}"/>
    <cellStyle name="40% - Accent3 2 3 2" xfId="1193" xr:uid="{EA49B821-8BC3-4C6A-B054-4881991C1A0F}"/>
    <cellStyle name="40% - Accent3 2 4" xfId="845" xr:uid="{790E4C3E-A251-4DFA-86EB-FF65019E937B}"/>
    <cellStyle name="40% - Accent3 3" xfId="813" xr:uid="{B98B3D0F-C9EF-4904-8320-2E3FDB09ABA0}"/>
    <cellStyle name="40% - Accent3 3 2" xfId="1286" xr:uid="{C550F235-A22A-470D-9A5A-1AEF007AB211}"/>
    <cellStyle name="40% - Accent4 2" xfId="15" xr:uid="{00000000-0005-0000-0000-00001C000000}"/>
    <cellStyle name="40% - Accent4 2 2" xfId="605" xr:uid="{00000000-0005-0000-0000-00001D000000}"/>
    <cellStyle name="40% - Accent4 2 2 2" xfId="768" xr:uid="{D8D3D32E-1068-4C30-89D1-A6837006774C}"/>
    <cellStyle name="40% - Accent4 2 2 2 2" xfId="1241" xr:uid="{5CB40833-3E8F-4CCF-B414-42150C0D58EA}"/>
    <cellStyle name="40% - Accent4 2 2 3" xfId="1127" xr:uid="{7D2E2144-F9C0-4F45-AFDD-145144232524}"/>
    <cellStyle name="40% - Accent4 2 3" xfId="721" xr:uid="{39398746-C281-41E1-8871-02ADCEB22D95}"/>
    <cellStyle name="40% - Accent4 2 3 2" xfId="1194" xr:uid="{58D39596-9016-41F9-828A-3613528E467A}"/>
    <cellStyle name="40% - Accent4 2 4" xfId="846" xr:uid="{858AB880-0AD2-48D1-A4B5-E713AEAFADF6}"/>
    <cellStyle name="40% - Accent4 3" xfId="816" xr:uid="{002D2F10-F915-45DE-902D-725C623ABAA8}"/>
    <cellStyle name="40% - Accent4 3 2" xfId="1289" xr:uid="{355C0555-7D3B-48AC-B684-7B85EAAD831C}"/>
    <cellStyle name="40% - Accent5 2" xfId="16" xr:uid="{00000000-0005-0000-0000-00001F000000}"/>
    <cellStyle name="40% - Accent5 2 2" xfId="606" xr:uid="{00000000-0005-0000-0000-000020000000}"/>
    <cellStyle name="40% - Accent5 2 2 2" xfId="769" xr:uid="{C550DE56-E397-4F23-8FF1-DD5779D7D2A8}"/>
    <cellStyle name="40% - Accent5 2 2 2 2" xfId="1242" xr:uid="{3CC7D2A3-8DC4-49FC-8662-DABBDBF0A0AB}"/>
    <cellStyle name="40% - Accent5 2 2 3" xfId="1128" xr:uid="{CD456062-FDD1-4032-8E01-FDBB4EA997A8}"/>
    <cellStyle name="40% - Accent5 2 3" xfId="722" xr:uid="{CA953F1E-E1A8-460D-AEB6-E09AF3BD1B57}"/>
    <cellStyle name="40% - Accent5 2 3 2" xfId="1195" xr:uid="{5D8CD4D0-1677-4AA9-A55D-A0B799884AF2}"/>
    <cellStyle name="40% - Accent5 2 4" xfId="847" xr:uid="{E4212E9B-15DE-4101-8494-188B03D14401}"/>
    <cellStyle name="40% - Accent5 3" xfId="819" xr:uid="{B9076266-3995-42B0-935D-F96D917DF11C}"/>
    <cellStyle name="40% - Accent5 3 2" xfId="1292" xr:uid="{723D3B17-2721-4CCF-9B58-5EC3FD5E90EE}"/>
    <cellStyle name="40% - Accent6 2" xfId="17" xr:uid="{00000000-0005-0000-0000-000022000000}"/>
    <cellStyle name="40% - Accent6 2 2" xfId="607" xr:uid="{00000000-0005-0000-0000-000023000000}"/>
    <cellStyle name="40% - Accent6 2 2 2" xfId="770" xr:uid="{4BA6DEEE-2B48-4CD2-9383-4C2471B20371}"/>
    <cellStyle name="40% - Accent6 2 2 2 2" xfId="1243" xr:uid="{96A909CC-3D27-4172-8BB2-B3905F36C2C9}"/>
    <cellStyle name="40% - Accent6 2 2 3" xfId="1129" xr:uid="{29328A92-1210-494A-8515-9F0C078B0D72}"/>
    <cellStyle name="40% - Accent6 2 3" xfId="723" xr:uid="{B6857997-485B-4538-90C6-5CB51162ACA4}"/>
    <cellStyle name="40% - Accent6 2 3 2" xfId="1196" xr:uid="{B7597104-1242-484B-9575-58046FFD4038}"/>
    <cellStyle name="40% - Accent6 2 4" xfId="848" xr:uid="{2CDA091E-FCA7-4D44-B5DD-67D221A800BF}"/>
    <cellStyle name="40% - Accent6 3" xfId="822" xr:uid="{FA95F09F-3E91-4EB4-9DEC-F6F55103A9B7}"/>
    <cellStyle name="40% - Accent6 3 2" xfId="1295" xr:uid="{8C37E415-BCCD-43EE-8165-98D628FCE22D}"/>
    <cellStyle name="60 % - Akzent1" xfId="689" builtinId="32" customBuiltin="1"/>
    <cellStyle name="60 % - Akzent1 2" xfId="1167" xr:uid="{C7BB1C74-9727-4D7C-8B61-E2923E80B91E}"/>
    <cellStyle name="60 % - Akzent2" xfId="693" builtinId="36" customBuiltin="1"/>
    <cellStyle name="60 % - Akzent2 2" xfId="1170" xr:uid="{4CE011C7-7521-4815-BBD6-88397C5CD96A}"/>
    <cellStyle name="60 % - Akzent3" xfId="697" builtinId="40" customBuiltin="1"/>
    <cellStyle name="60 % - Akzent3 2" xfId="1173" xr:uid="{40FCB3E8-0C79-4652-90C1-80052B01A169}"/>
    <cellStyle name="60 % - Akzent4" xfId="701" builtinId="44" customBuiltin="1"/>
    <cellStyle name="60 % - Akzent4 2" xfId="1176" xr:uid="{51AA0BF0-68E7-4442-9DE1-3E6F8A756439}"/>
    <cellStyle name="60 % - Akzent5" xfId="705" builtinId="48" customBuiltin="1"/>
    <cellStyle name="60 % - Akzent5 2" xfId="1179" xr:uid="{1B6869E8-BA3C-4239-9E1D-EF98F4996604}"/>
    <cellStyle name="60 % - Akzent6" xfId="709" builtinId="52" customBuiltin="1"/>
    <cellStyle name="60 % - Akzent6 2" xfId="1182" xr:uid="{4F63AFA2-12F7-4A5D-B424-62A2A9D2E40A}"/>
    <cellStyle name="60% - Accent1 2" xfId="18" xr:uid="{00000000-0005-0000-0000-000025000000}"/>
    <cellStyle name="60% - Accent1 2 2" xfId="608" xr:uid="{00000000-0005-0000-0000-000026000000}"/>
    <cellStyle name="60% - Accent1 3" xfId="808" xr:uid="{B4F662A1-3A7E-4CD5-AFDB-1F205B5427FC}"/>
    <cellStyle name="60% - Accent1 3 2" xfId="1281" xr:uid="{A2A4A6A2-6FAC-4790-88E7-459094A6E0A5}"/>
    <cellStyle name="60% - Accent2 2" xfId="19" xr:uid="{00000000-0005-0000-0000-000028000000}"/>
    <cellStyle name="60% - Accent2 2 2" xfId="609" xr:uid="{00000000-0005-0000-0000-000029000000}"/>
    <cellStyle name="60% - Accent2 3" xfId="811" xr:uid="{E57C1FBC-7353-4D32-8026-C8468A5B588E}"/>
    <cellStyle name="60% - Accent2 3 2" xfId="1284" xr:uid="{10C119C1-8C2C-4F06-B22B-22F1EF03BD13}"/>
    <cellStyle name="60% - Accent3 2" xfId="20" xr:uid="{00000000-0005-0000-0000-00002B000000}"/>
    <cellStyle name="60% - Accent3 2 2" xfId="610" xr:uid="{00000000-0005-0000-0000-00002C000000}"/>
    <cellStyle name="60% - Accent3 3" xfId="814" xr:uid="{AE56DF22-2A34-454C-B165-90BC7D444073}"/>
    <cellStyle name="60% - Accent3 3 2" xfId="1287" xr:uid="{5C19B312-41C2-4EA8-A710-09947D6A37CD}"/>
    <cellStyle name="60% - Accent4 2" xfId="21" xr:uid="{00000000-0005-0000-0000-00002E000000}"/>
    <cellStyle name="60% - Accent4 2 2" xfId="611" xr:uid="{00000000-0005-0000-0000-00002F000000}"/>
    <cellStyle name="60% - Accent4 3" xfId="817" xr:uid="{3FDA9D0D-4413-486B-983C-CC604E346407}"/>
    <cellStyle name="60% - Accent4 3 2" xfId="1290" xr:uid="{3C4D2193-559B-4C0D-ABE5-EBBE3B75FD50}"/>
    <cellStyle name="60% - Accent5 2" xfId="22" xr:uid="{00000000-0005-0000-0000-000031000000}"/>
    <cellStyle name="60% - Accent5 2 2" xfId="612" xr:uid="{00000000-0005-0000-0000-000032000000}"/>
    <cellStyle name="60% - Accent5 3" xfId="820" xr:uid="{88C0FC36-A568-4B68-96C1-1CFA958ECF44}"/>
    <cellStyle name="60% - Accent5 3 2" xfId="1293" xr:uid="{AAADFE72-A596-48E3-8BA8-E61BCE31C520}"/>
    <cellStyle name="60% - Accent6 2" xfId="23" xr:uid="{00000000-0005-0000-0000-000034000000}"/>
    <cellStyle name="60% - Accent6 2 2" xfId="613" xr:uid="{00000000-0005-0000-0000-000035000000}"/>
    <cellStyle name="60% - Accent6 3" xfId="823" xr:uid="{A0853432-C6DA-4DB7-94DF-C5986DB84D44}"/>
    <cellStyle name="60% - Accent6 3 2" xfId="1296" xr:uid="{00C5A5C2-8DB7-4DAE-BB05-F9EB01A946A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9" xr:uid="{F802B841-F435-4B55-B13D-BD5F5A18D362}"/>
    <cellStyle name="Comma [0] 3" xfId="35" xr:uid="{00000000-0005-0000-0000-000056000000}"/>
    <cellStyle name="Comma [0] 3 2" xfId="850" xr:uid="{1EE476B0-6734-4203-B5EB-58AF7C89359B}"/>
    <cellStyle name="Comma [0] 4" xfId="36" xr:uid="{00000000-0005-0000-0000-000057000000}"/>
    <cellStyle name="Comma [0] 5" xfId="836" xr:uid="{A134BB4B-9E51-4C01-815C-F8FCEE0C44F2}"/>
    <cellStyle name="Comma 10" xfId="37" xr:uid="{00000000-0005-0000-0000-000058000000}"/>
    <cellStyle name="Comma 10 2" xfId="851" xr:uid="{09BB8BCB-1B46-4224-84F1-15580EB4CCE6}"/>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52" xr:uid="{FF2A815B-56E7-48FB-9AF8-C1EEB487A1CA}"/>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3" xr:uid="{44650A7C-416B-4B94-A164-49CF4ED65A43}"/>
    <cellStyle name="Comma 117" xfId="56" xr:uid="{00000000-0005-0000-0000-00006B000000}"/>
    <cellStyle name="Comma 117 2" xfId="854" xr:uid="{09C8BDD5-5F4A-41AD-BD54-87C2526B4E25}"/>
    <cellStyle name="Comma 118" xfId="57" xr:uid="{00000000-0005-0000-0000-00006C000000}"/>
    <cellStyle name="Comma 118 2" xfId="855" xr:uid="{83EC66A8-40CD-4952-8E88-68A5D25C1017}"/>
    <cellStyle name="Comma 119" xfId="58" xr:uid="{00000000-0005-0000-0000-00006D000000}"/>
    <cellStyle name="Comma 119 2" xfId="856" xr:uid="{0140F593-EC6A-4543-8604-74CFE40B1624}"/>
    <cellStyle name="Comma 12" xfId="59" xr:uid="{00000000-0005-0000-0000-00006E000000}"/>
    <cellStyle name="Comma 12 2" xfId="857" xr:uid="{FD710D06-F85B-4484-9EF7-61B14E4A6DFE}"/>
    <cellStyle name="Comma 120" xfId="60" xr:uid="{00000000-0005-0000-0000-00006F000000}"/>
    <cellStyle name="Comma 120 2" xfId="858" xr:uid="{1452A1C6-30B9-4B32-9B19-453337106B72}"/>
    <cellStyle name="Comma 121" xfId="61" xr:uid="{00000000-0005-0000-0000-000070000000}"/>
    <cellStyle name="Comma 121 2" xfId="859" xr:uid="{462957DA-EE1A-4BD9-BDE2-97379CC970DA}"/>
    <cellStyle name="Comma 122" xfId="62" xr:uid="{00000000-0005-0000-0000-000071000000}"/>
    <cellStyle name="Comma 122 2" xfId="860" xr:uid="{2A7BF0E2-6A2F-407F-9BCC-35B512AB8268}"/>
    <cellStyle name="Comma 123" xfId="63" xr:uid="{00000000-0005-0000-0000-000072000000}"/>
    <cellStyle name="Comma 123 2" xfId="861" xr:uid="{14E60C6E-533A-4826-8616-EEE3E0C6C2BD}"/>
    <cellStyle name="Comma 124" xfId="64" xr:uid="{00000000-0005-0000-0000-000073000000}"/>
    <cellStyle name="Comma 124 2" xfId="862" xr:uid="{80743A74-75E1-4CA8-973A-C55FC817E92B}"/>
    <cellStyle name="Comma 125" xfId="65" xr:uid="{00000000-0005-0000-0000-000074000000}"/>
    <cellStyle name="Comma 125 2" xfId="863" xr:uid="{27882B6B-73FC-4CF1-B525-CE6959CB074D}"/>
    <cellStyle name="Comma 126" xfId="66" xr:uid="{00000000-0005-0000-0000-000075000000}"/>
    <cellStyle name="Comma 126 2" xfId="864" xr:uid="{2D917406-1C10-4EA3-A13B-3BEC3EC002AD}"/>
    <cellStyle name="Comma 127" xfId="67" xr:uid="{00000000-0005-0000-0000-000076000000}"/>
    <cellStyle name="Comma 127 2" xfId="865" xr:uid="{C0B45CEE-25F2-46C2-B208-84CA1C08E0B6}"/>
    <cellStyle name="Comma 128" xfId="68" xr:uid="{00000000-0005-0000-0000-000077000000}"/>
    <cellStyle name="Comma 128 2" xfId="866" xr:uid="{80594745-7A32-4D7D-8EC6-BB08E5BE8615}"/>
    <cellStyle name="Comma 129" xfId="69" xr:uid="{00000000-0005-0000-0000-000078000000}"/>
    <cellStyle name="Comma 129 2" xfId="867" xr:uid="{CD79F8F3-DD7B-4637-BBD8-A58F877F7F22}"/>
    <cellStyle name="Comma 13" xfId="70" xr:uid="{00000000-0005-0000-0000-000079000000}"/>
    <cellStyle name="Comma 13 2" xfId="868" xr:uid="{A77800CE-7904-43F7-B6DA-453A0992AFA0}"/>
    <cellStyle name="Comma 130" xfId="71" xr:uid="{00000000-0005-0000-0000-00007A000000}"/>
    <cellStyle name="Comma 130 2" xfId="869" xr:uid="{129DD2A6-53CC-41A9-9E21-0657A0A33E19}"/>
    <cellStyle name="Comma 131" xfId="72" xr:uid="{00000000-0005-0000-0000-00007B000000}"/>
    <cellStyle name="Comma 131 2" xfId="870" xr:uid="{A2A4DB44-8D43-4EB8-A976-41AA9433E99F}"/>
    <cellStyle name="Comma 132" xfId="73" xr:uid="{00000000-0005-0000-0000-00007C000000}"/>
    <cellStyle name="Comma 132 2" xfId="871" xr:uid="{B687ED00-E789-40FB-92A4-9CF8130EB7C1}"/>
    <cellStyle name="Comma 133" xfId="74" xr:uid="{00000000-0005-0000-0000-00007D000000}"/>
    <cellStyle name="Comma 133 2" xfId="872" xr:uid="{928A6DEA-A35F-4B10-9203-DD35070BC93B}"/>
    <cellStyle name="Comma 134" xfId="75" xr:uid="{00000000-0005-0000-0000-00007E000000}"/>
    <cellStyle name="Comma 134 2" xfId="873" xr:uid="{AFC1E462-F377-4095-B456-B2F60AB59C11}"/>
    <cellStyle name="Comma 135" xfId="76" xr:uid="{00000000-0005-0000-0000-00007F000000}"/>
    <cellStyle name="Comma 135 2" xfId="874" xr:uid="{BB83BF02-3355-4951-92DF-FD181DCA96EF}"/>
    <cellStyle name="Comma 136" xfId="77" xr:uid="{00000000-0005-0000-0000-000080000000}"/>
    <cellStyle name="Comma 136 2" xfId="875" xr:uid="{358F2D46-C049-4B32-8B82-907E5BDEA200}"/>
    <cellStyle name="Comma 137" xfId="78" xr:uid="{00000000-0005-0000-0000-000081000000}"/>
    <cellStyle name="Comma 137 2" xfId="876" xr:uid="{BA377560-15A1-4F08-87B3-001314F9BEB0}"/>
    <cellStyle name="Comma 138" xfId="79" xr:uid="{00000000-0005-0000-0000-000082000000}"/>
    <cellStyle name="Comma 138 2" xfId="877" xr:uid="{1C95AC7D-4E5D-4356-A01E-BADDC592564B}"/>
    <cellStyle name="Comma 139" xfId="80" xr:uid="{00000000-0005-0000-0000-000083000000}"/>
    <cellStyle name="Comma 14" xfId="81" xr:uid="{00000000-0005-0000-0000-000084000000}"/>
    <cellStyle name="Comma 14 2" xfId="878" xr:uid="{EB8DC3F5-244F-4D4A-8BBE-1E7D49D65023}"/>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9" xr:uid="{80C6183D-C383-4404-A818-9CD5779F9FD6}"/>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80" xr:uid="{06541334-99DF-4884-B32B-7D0CD7D649E2}"/>
    <cellStyle name="Comma 160" xfId="104" xr:uid="{00000000-0005-0000-0000-00009B000000}"/>
    <cellStyle name="Comma 160 2" xfId="881" xr:uid="{15177437-932E-46BC-847E-78AABB3D7EE3}"/>
    <cellStyle name="Comma 161" xfId="105" xr:uid="{00000000-0005-0000-0000-00009C000000}"/>
    <cellStyle name="Comma 161 2" xfId="882" xr:uid="{939AEC1D-09A0-4E8E-B6F3-8EE0F6BBD7D1}"/>
    <cellStyle name="Comma 162" xfId="106" xr:uid="{00000000-0005-0000-0000-00009D000000}"/>
    <cellStyle name="Comma 162 2" xfId="883" xr:uid="{30A2AE26-6642-4A7A-95BF-2EDD264CE9C5}"/>
    <cellStyle name="Comma 163" xfId="107" xr:uid="{00000000-0005-0000-0000-00009E000000}"/>
    <cellStyle name="Comma 163 2" xfId="884" xr:uid="{3FDFED13-2ACE-48F8-82B5-D15A8F67D03C}"/>
    <cellStyle name="Comma 164" xfId="108" xr:uid="{00000000-0005-0000-0000-00009F000000}"/>
    <cellStyle name="Comma 164 2" xfId="885" xr:uid="{FB27CB01-6D58-409F-9087-526C4DAF1366}"/>
    <cellStyle name="Comma 165" xfId="109" xr:uid="{00000000-0005-0000-0000-0000A0000000}"/>
    <cellStyle name="Comma 165 2" xfId="886" xr:uid="{DBCBD7AF-B436-42A7-90A5-6D831E90F02A}"/>
    <cellStyle name="Comma 166" xfId="110" xr:uid="{00000000-0005-0000-0000-0000A1000000}"/>
    <cellStyle name="Comma 166 2" xfId="887" xr:uid="{E91DF853-D8DE-4BDE-A303-39AC0C46AF1C}"/>
    <cellStyle name="Comma 167" xfId="111" xr:uid="{00000000-0005-0000-0000-0000A2000000}"/>
    <cellStyle name="Comma 167 2" xfId="888" xr:uid="{AFFC915B-F1B3-471B-AFF2-7F98C18439ED}"/>
    <cellStyle name="Comma 168" xfId="112" xr:uid="{00000000-0005-0000-0000-0000A3000000}"/>
    <cellStyle name="Comma 168 2" xfId="889" xr:uid="{2318A639-5160-4F28-86DB-5BBC6E8124E2}"/>
    <cellStyle name="Comma 169" xfId="113" xr:uid="{00000000-0005-0000-0000-0000A4000000}"/>
    <cellStyle name="Comma 169 2" xfId="890" xr:uid="{E817DDF7-C5D8-4A18-B59C-1F7248049985}"/>
    <cellStyle name="Comma 17" xfId="114" xr:uid="{00000000-0005-0000-0000-0000A5000000}"/>
    <cellStyle name="Comma 17 2" xfId="891" xr:uid="{76855F93-1C08-4480-BB8F-6D404E95F1D0}"/>
    <cellStyle name="Comma 170" xfId="115" xr:uid="{00000000-0005-0000-0000-0000A6000000}"/>
    <cellStyle name="Comma 170 2" xfId="892" xr:uid="{7A4C8698-BF69-487A-A2B9-FC8A9692658E}"/>
    <cellStyle name="Comma 171" xfId="116" xr:uid="{00000000-0005-0000-0000-0000A7000000}"/>
    <cellStyle name="Comma 171 2" xfId="893" xr:uid="{924B2D4D-AB53-481D-B7EE-721F67FE3CEA}"/>
    <cellStyle name="Comma 172" xfId="117" xr:uid="{00000000-0005-0000-0000-0000A8000000}"/>
    <cellStyle name="Comma 172 2" xfId="894" xr:uid="{244567B5-CC13-45D5-A236-A71827D56FAE}"/>
    <cellStyle name="Comma 173" xfId="118" xr:uid="{00000000-0005-0000-0000-0000A9000000}"/>
    <cellStyle name="Comma 173 2" xfId="895" xr:uid="{A7DBC735-0CBE-4A99-BED4-0046F4848086}"/>
    <cellStyle name="Comma 174" xfId="119" xr:uid="{00000000-0005-0000-0000-0000AA000000}"/>
    <cellStyle name="Comma 174 2" xfId="896" xr:uid="{5C27E7A5-BBCC-40DA-AC35-E5C3E92D1A6F}"/>
    <cellStyle name="Comma 175" xfId="120" xr:uid="{00000000-0005-0000-0000-0000AB000000}"/>
    <cellStyle name="Comma 175 2" xfId="897" xr:uid="{F3BCEC4E-C3AF-4D6F-B3A8-3960910F171A}"/>
    <cellStyle name="Comma 176" xfId="121" xr:uid="{00000000-0005-0000-0000-0000AC000000}"/>
    <cellStyle name="Comma 176 2" xfId="898" xr:uid="{B544594E-78EE-4220-A8FD-05C5C63B2245}"/>
    <cellStyle name="Comma 177" xfId="122" xr:uid="{00000000-0005-0000-0000-0000AD000000}"/>
    <cellStyle name="Comma 177 2" xfId="899" xr:uid="{B6051A4D-4413-4672-97DF-D564E192557E}"/>
    <cellStyle name="Comma 178" xfId="123" xr:uid="{00000000-0005-0000-0000-0000AE000000}"/>
    <cellStyle name="Comma 178 2" xfId="900" xr:uid="{25DD93D6-9678-4442-8A8F-45EE1B5862DA}"/>
    <cellStyle name="Comma 179" xfId="124" xr:uid="{00000000-0005-0000-0000-0000AF000000}"/>
    <cellStyle name="Comma 179 2" xfId="901" xr:uid="{4305CBB9-9C6B-4DF3-94B6-F4C14D0E7CDF}"/>
    <cellStyle name="Comma 18" xfId="125" xr:uid="{00000000-0005-0000-0000-0000B0000000}"/>
    <cellStyle name="Comma 18 2" xfId="902" xr:uid="{74FCBDCC-3CA2-45CF-845A-E5D94CA60E99}"/>
    <cellStyle name="Comma 180" xfId="126" xr:uid="{00000000-0005-0000-0000-0000B1000000}"/>
    <cellStyle name="Comma 180 2" xfId="903" xr:uid="{B4358570-7A67-40AF-BE18-66ABE6BA257B}"/>
    <cellStyle name="Comma 181" xfId="127" xr:uid="{00000000-0005-0000-0000-0000B2000000}"/>
    <cellStyle name="Comma 181 2" xfId="904" xr:uid="{A4A27318-47F4-4656-9A94-6B7E7A839A73}"/>
    <cellStyle name="Comma 182" xfId="128" xr:uid="{00000000-0005-0000-0000-0000B3000000}"/>
    <cellStyle name="Comma 182 2" xfId="905" xr:uid="{79930340-4972-46B7-8D92-245AC72D1B88}"/>
    <cellStyle name="Comma 183" xfId="129" xr:uid="{00000000-0005-0000-0000-0000B4000000}"/>
    <cellStyle name="Comma 183 2" xfId="906" xr:uid="{A322C493-C9DD-4CBC-8F31-1561073809EE}"/>
    <cellStyle name="Comma 184" xfId="130" xr:uid="{00000000-0005-0000-0000-0000B5000000}"/>
    <cellStyle name="Comma 184 2" xfId="907" xr:uid="{CA6DF0AC-6EC2-4C99-B2A7-5093C2CB6F5A}"/>
    <cellStyle name="Comma 185" xfId="131" xr:uid="{00000000-0005-0000-0000-0000B6000000}"/>
    <cellStyle name="Comma 185 2" xfId="908" xr:uid="{6DB2BF81-FF8D-434B-B75B-4CEDD7BDA3F1}"/>
    <cellStyle name="Comma 186" xfId="132" xr:uid="{00000000-0005-0000-0000-0000B7000000}"/>
    <cellStyle name="Comma 186 2" xfId="909" xr:uid="{790A632D-C2E0-453F-86EF-7DC9FD5E22AC}"/>
    <cellStyle name="Comma 187" xfId="133" xr:uid="{00000000-0005-0000-0000-0000B8000000}"/>
    <cellStyle name="Comma 187 2" xfId="910" xr:uid="{AA16102B-DB1C-444A-9A1F-D58B73FCFF81}"/>
    <cellStyle name="Comma 188" xfId="134" xr:uid="{00000000-0005-0000-0000-0000B9000000}"/>
    <cellStyle name="Comma 188 2" xfId="911" xr:uid="{37DDD80E-16FD-418B-BD07-BFF6261B22E5}"/>
    <cellStyle name="Comma 189" xfId="135" xr:uid="{00000000-0005-0000-0000-0000BA000000}"/>
    <cellStyle name="Comma 189 2" xfId="912" xr:uid="{0546EED7-D402-4B41-AFCA-0353400E1A79}"/>
    <cellStyle name="Comma 19" xfId="136" xr:uid="{00000000-0005-0000-0000-0000BB000000}"/>
    <cellStyle name="Comma 19 2" xfId="913" xr:uid="{601845C9-0679-44F1-A84C-5EA0446EE307}"/>
    <cellStyle name="Comma 190" xfId="137" xr:uid="{00000000-0005-0000-0000-0000BC000000}"/>
    <cellStyle name="Comma 190 2" xfId="914" xr:uid="{D7B01A61-9C2A-4B6D-BC83-7E966C66C674}"/>
    <cellStyle name="Comma 191" xfId="138" xr:uid="{00000000-0005-0000-0000-0000BD000000}"/>
    <cellStyle name="Comma 191 2" xfId="915" xr:uid="{6324B359-059F-4B3B-A1DF-58B859FBCEBA}"/>
    <cellStyle name="Comma 192" xfId="139" xr:uid="{00000000-0005-0000-0000-0000BE000000}"/>
    <cellStyle name="Comma 192 2" xfId="916" xr:uid="{7B54958B-B7E8-44DE-B751-4EDAE1DFD1BE}"/>
    <cellStyle name="Comma 193" xfId="140" xr:uid="{00000000-0005-0000-0000-0000BF000000}"/>
    <cellStyle name="Comma 193 2" xfId="917" xr:uid="{5DFB0388-354C-49C3-8176-F422456B9635}"/>
    <cellStyle name="Comma 194" xfId="141" xr:uid="{00000000-0005-0000-0000-0000C0000000}"/>
    <cellStyle name="Comma 194 2" xfId="918" xr:uid="{7F00DFED-ED89-4C89-89EA-8DF08782F1DD}"/>
    <cellStyle name="Comma 195" xfId="142" xr:uid="{00000000-0005-0000-0000-0000C1000000}"/>
    <cellStyle name="Comma 195 2" xfId="919" xr:uid="{5C1AFE1D-E520-43A6-B308-78478085E222}"/>
    <cellStyle name="Comma 196" xfId="143" xr:uid="{00000000-0005-0000-0000-0000C2000000}"/>
    <cellStyle name="Comma 196 2" xfId="920" xr:uid="{B2C9A025-B73A-4EDD-B2D5-DB98E4BC311A}"/>
    <cellStyle name="Comma 197" xfId="144" xr:uid="{00000000-0005-0000-0000-0000C3000000}"/>
    <cellStyle name="Comma 197 2" xfId="921" xr:uid="{6EF0F69D-1AC8-4A12-B425-C809A9F12813}"/>
    <cellStyle name="Comma 198" xfId="145" xr:uid="{00000000-0005-0000-0000-0000C4000000}"/>
    <cellStyle name="Comma 198 2" xfId="922" xr:uid="{69D74C01-3CBE-42D4-9641-A0B193041EFA}"/>
    <cellStyle name="Comma 199" xfId="146" xr:uid="{00000000-0005-0000-0000-0000C5000000}"/>
    <cellStyle name="Comma 199 2" xfId="923" xr:uid="{EAE07586-C03B-49B3-A324-8D6446711028}"/>
    <cellStyle name="Comma 2" xfId="147" xr:uid="{00000000-0005-0000-0000-0000C6000000}"/>
    <cellStyle name="Comma 2 2" xfId="924" xr:uid="{A9990513-8ED4-4936-8465-472184B2999B}"/>
    <cellStyle name="Comma 20" xfId="148" xr:uid="{00000000-0005-0000-0000-0000C7000000}"/>
    <cellStyle name="Comma 20 2" xfId="925" xr:uid="{5343774E-F5F4-4507-A9DF-2603E63DDE3A}"/>
    <cellStyle name="Comma 200" xfId="149" xr:uid="{00000000-0005-0000-0000-0000C8000000}"/>
    <cellStyle name="Comma 200 2" xfId="926" xr:uid="{D006FE77-5B35-43E1-842E-2B092FE1A97F}"/>
    <cellStyle name="Comma 201" xfId="150" xr:uid="{00000000-0005-0000-0000-0000C9000000}"/>
    <cellStyle name="Comma 201 2" xfId="927" xr:uid="{789F6B74-F49E-4960-B338-C321A26B680C}"/>
    <cellStyle name="Comma 202" xfId="151" xr:uid="{00000000-0005-0000-0000-0000CA000000}"/>
    <cellStyle name="Comma 202 2" xfId="928" xr:uid="{8A4C4E4B-9139-4F77-9A80-864627854435}"/>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9" xr:uid="{FBE34DBC-6E50-44DD-B5A9-289FB5ED4602}"/>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30" xr:uid="{44938681-BF6E-4D4B-AD39-986153C7D4F8}"/>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5" xr:uid="{582B3B7B-6AF7-4959-B1B9-659228A1C3B6}"/>
    <cellStyle name="Comma 23" xfId="175" xr:uid="{00000000-0005-0000-0000-0000E2000000}"/>
    <cellStyle name="Comma 23 2" xfId="931" xr:uid="{22BD9518-3BB9-4B1A-86BA-D19A1A336AB9}"/>
    <cellStyle name="Comma 24" xfId="176" xr:uid="{00000000-0005-0000-0000-0000E3000000}"/>
    <cellStyle name="Comma 24 2" xfId="932" xr:uid="{D0776342-E47C-4EBF-863C-ECDF6AC681F5}"/>
    <cellStyle name="Comma 25" xfId="177" xr:uid="{00000000-0005-0000-0000-0000E4000000}"/>
    <cellStyle name="Comma 25 2" xfId="933" xr:uid="{B5C2C961-878B-4DC9-BD06-FC9D7E22D822}"/>
    <cellStyle name="Comma 26" xfId="178" xr:uid="{00000000-0005-0000-0000-0000E5000000}"/>
    <cellStyle name="Comma 26 2" xfId="934" xr:uid="{F32A5ED6-66F2-4C58-AD07-F2DF46912A98}"/>
    <cellStyle name="Comma 27" xfId="179" xr:uid="{00000000-0005-0000-0000-0000E6000000}"/>
    <cellStyle name="Comma 27 2" xfId="935" xr:uid="{773ED07D-7533-4713-81E6-8A7E2A3E0EF3}"/>
    <cellStyle name="Comma 28" xfId="180" xr:uid="{00000000-0005-0000-0000-0000E7000000}"/>
    <cellStyle name="Comma 28 2" xfId="936" xr:uid="{C0A8DB27-541D-4152-B27F-E8EFB2D8C104}"/>
    <cellStyle name="Comma 29" xfId="181" xr:uid="{00000000-0005-0000-0000-0000E8000000}"/>
    <cellStyle name="Comma 29 2" xfId="937" xr:uid="{31AF1D40-BBF9-41D9-A2EE-7752A6C2C733}"/>
    <cellStyle name="Comma 3" xfId="182" xr:uid="{00000000-0005-0000-0000-0000E9000000}"/>
    <cellStyle name="Comma 3 2" xfId="938" xr:uid="{63A10578-BDE4-4C95-8B5A-DAAD548E2D15}"/>
    <cellStyle name="Comma 30" xfId="183" xr:uid="{00000000-0005-0000-0000-0000EA000000}"/>
    <cellStyle name="Comma 30 2" xfId="939" xr:uid="{794D5DFE-8B22-42AC-B47E-3968579FDC5C}"/>
    <cellStyle name="Comma 31" xfId="184" xr:uid="{00000000-0005-0000-0000-0000EB000000}"/>
    <cellStyle name="Comma 31 2" xfId="940" xr:uid="{9D8742E3-90A9-4CD7-871D-D073DCFC18E6}"/>
    <cellStyle name="Comma 32" xfId="185" xr:uid="{00000000-0005-0000-0000-0000EC000000}"/>
    <cellStyle name="Comma 32 2" xfId="941" xr:uid="{A6951F03-70BC-41D4-91BF-9B13A8DF4E4F}"/>
    <cellStyle name="Comma 33" xfId="186" xr:uid="{00000000-0005-0000-0000-0000ED000000}"/>
    <cellStyle name="Comma 33 2" xfId="942" xr:uid="{1F429FCB-CA60-44AB-91BD-5142EB506558}"/>
    <cellStyle name="Comma 34" xfId="187" xr:uid="{00000000-0005-0000-0000-0000EE000000}"/>
    <cellStyle name="Comma 34 2" xfId="943" xr:uid="{DD133D8D-2140-4400-9C44-4669C92F9C15}"/>
    <cellStyle name="Comma 35" xfId="188" xr:uid="{00000000-0005-0000-0000-0000EF000000}"/>
    <cellStyle name="Comma 35 2" xfId="944" xr:uid="{ADD0CD33-F582-48DC-9C82-0EDDF8090A90}"/>
    <cellStyle name="Comma 36" xfId="189" xr:uid="{00000000-0005-0000-0000-0000F0000000}"/>
    <cellStyle name="Comma 36 2" xfId="945" xr:uid="{9FFA9D08-97DC-44D1-A839-055FE9B7D296}"/>
    <cellStyle name="Comma 37" xfId="190" xr:uid="{00000000-0005-0000-0000-0000F1000000}"/>
    <cellStyle name="Comma 37 2" xfId="946" xr:uid="{CA02A32E-5F90-46E9-8133-F3AB905C4234}"/>
    <cellStyle name="Comma 38" xfId="191" xr:uid="{00000000-0005-0000-0000-0000F2000000}"/>
    <cellStyle name="Comma 38 2" xfId="947" xr:uid="{9AE06832-5688-4129-B5D4-FC3A98B310DE}"/>
    <cellStyle name="Comma 39" xfId="192" xr:uid="{00000000-0005-0000-0000-0000F3000000}"/>
    <cellStyle name="Comma 39 2" xfId="948" xr:uid="{F6027A54-D01F-411F-A195-522680A71274}"/>
    <cellStyle name="Comma 4" xfId="193" xr:uid="{00000000-0005-0000-0000-0000F4000000}"/>
    <cellStyle name="Comma 4 2" xfId="949" xr:uid="{B0FD092F-A282-4F14-9EA9-0405FB63D5E7}"/>
    <cellStyle name="Comma 40" xfId="194" xr:uid="{00000000-0005-0000-0000-0000F5000000}"/>
    <cellStyle name="Comma 40 2" xfId="950" xr:uid="{60728CFB-C842-4939-A460-0E63650F384E}"/>
    <cellStyle name="Comma 41" xfId="195" xr:uid="{00000000-0005-0000-0000-0000F6000000}"/>
    <cellStyle name="Comma 41 2" xfId="951" xr:uid="{F49FA431-6415-4684-9628-7DF0958105AC}"/>
    <cellStyle name="Comma 42" xfId="196" xr:uid="{00000000-0005-0000-0000-0000F7000000}"/>
    <cellStyle name="Comma 42 2" xfId="952" xr:uid="{19B67FA6-0271-4079-855E-0D62C0C79818}"/>
    <cellStyle name="Comma 43" xfId="197" xr:uid="{00000000-0005-0000-0000-0000F8000000}"/>
    <cellStyle name="Comma 43 2" xfId="953" xr:uid="{D7AB108A-385B-410C-937A-D329390EA6F3}"/>
    <cellStyle name="Comma 44" xfId="198" xr:uid="{00000000-0005-0000-0000-0000F9000000}"/>
    <cellStyle name="Comma 44 2" xfId="954" xr:uid="{A3F1493A-7494-48B4-8F53-6C2C8914C17D}"/>
    <cellStyle name="Comma 45" xfId="199" xr:uid="{00000000-0005-0000-0000-0000FA000000}"/>
    <cellStyle name="Comma 45 2" xfId="955" xr:uid="{485138F0-15F1-4C84-B3B4-6D2519E01112}"/>
    <cellStyle name="Comma 46" xfId="200" xr:uid="{00000000-0005-0000-0000-0000FB000000}"/>
    <cellStyle name="Comma 46 2" xfId="956" xr:uid="{39AF6C7D-BE16-4A82-B423-F2981B69AF4F}"/>
    <cellStyle name="Comma 47" xfId="201" xr:uid="{00000000-0005-0000-0000-0000FC000000}"/>
    <cellStyle name="Comma 47 2" xfId="957" xr:uid="{25C1324A-BA84-4AB5-A754-85015A02B459}"/>
    <cellStyle name="Comma 48" xfId="202" xr:uid="{00000000-0005-0000-0000-0000FD000000}"/>
    <cellStyle name="Comma 48 2" xfId="958" xr:uid="{B84F0D96-D8EE-46F3-A14F-7A0563C0B1FD}"/>
    <cellStyle name="Comma 49" xfId="203" xr:uid="{00000000-0005-0000-0000-0000FE000000}"/>
    <cellStyle name="Comma 49 2" xfId="959" xr:uid="{074087B3-B407-460A-B075-E1A2A049234D}"/>
    <cellStyle name="Comma 5" xfId="204" xr:uid="{00000000-0005-0000-0000-0000FF000000}"/>
    <cellStyle name="Comma 5 2" xfId="960" xr:uid="{32AE02DB-EE84-4893-84C4-1FA5574B244A}"/>
    <cellStyle name="Comma 50" xfId="205" xr:uid="{00000000-0005-0000-0000-000000010000}"/>
    <cellStyle name="Comma 50 2" xfId="961" xr:uid="{A27383F1-5DC2-4D7E-84AC-8171DB8282F5}"/>
    <cellStyle name="Comma 51" xfId="206" xr:uid="{00000000-0005-0000-0000-000001010000}"/>
    <cellStyle name="Comma 51 2" xfId="962" xr:uid="{F95EDC45-DA9A-4724-9E39-7DCD1E363C93}"/>
    <cellStyle name="Comma 52" xfId="207" xr:uid="{00000000-0005-0000-0000-000002010000}"/>
    <cellStyle name="Comma 52 2" xfId="963" xr:uid="{B0BAEC73-A885-4617-A544-DF9985A06EB9}"/>
    <cellStyle name="Comma 53" xfId="208" xr:uid="{00000000-0005-0000-0000-000003010000}"/>
    <cellStyle name="Comma 53 2" xfId="964" xr:uid="{534D7B6E-32C3-4807-9A4A-7DA39BCD0E0C}"/>
    <cellStyle name="Comma 54" xfId="209" xr:uid="{00000000-0005-0000-0000-000004010000}"/>
    <cellStyle name="Comma 54 2" xfId="965" xr:uid="{750DE791-0FAF-4777-9507-BF42F560A40D}"/>
    <cellStyle name="Comma 55" xfId="210" xr:uid="{00000000-0005-0000-0000-000005010000}"/>
    <cellStyle name="Comma 55 2" xfId="966" xr:uid="{3925D8A9-160E-4EB6-AF7D-794EA364590F}"/>
    <cellStyle name="Comma 56" xfId="211" xr:uid="{00000000-0005-0000-0000-000006010000}"/>
    <cellStyle name="Comma 56 2" xfId="967" xr:uid="{EE9321F8-E409-4BF7-8696-A6F228E1E264}"/>
    <cellStyle name="Comma 57" xfId="212" xr:uid="{00000000-0005-0000-0000-000007010000}"/>
    <cellStyle name="Comma 57 2" xfId="968" xr:uid="{9E1ACE95-00B7-4736-AB49-4B771353B01A}"/>
    <cellStyle name="Comma 58" xfId="213" xr:uid="{00000000-0005-0000-0000-000008010000}"/>
    <cellStyle name="Comma 58 2" xfId="969" xr:uid="{CE324559-AE58-4F1E-B97A-E77CB6A2924A}"/>
    <cellStyle name="Comma 59" xfId="214" xr:uid="{00000000-0005-0000-0000-000009010000}"/>
    <cellStyle name="Comma 59 2" xfId="970" xr:uid="{4BD37AFC-7158-4B95-BA66-390B0B245A36}"/>
    <cellStyle name="Comma 6" xfId="215" xr:uid="{00000000-0005-0000-0000-00000A010000}"/>
    <cellStyle name="Comma 6 2" xfId="971" xr:uid="{AC17E5D4-7D01-4309-AF75-182AA2C1C5C1}"/>
    <cellStyle name="Comma 60" xfId="216" xr:uid="{00000000-0005-0000-0000-00000B010000}"/>
    <cellStyle name="Comma 60 2" xfId="972" xr:uid="{1BBE9646-F5F8-428E-BA16-E6F4672DCFD7}"/>
    <cellStyle name="Comma 61" xfId="217" xr:uid="{00000000-0005-0000-0000-00000C010000}"/>
    <cellStyle name="Comma 61 2" xfId="973" xr:uid="{52B8A28B-BA09-46DA-874A-8F6BEC3223A2}"/>
    <cellStyle name="Comma 62" xfId="218" xr:uid="{00000000-0005-0000-0000-00000D010000}"/>
    <cellStyle name="Comma 62 2" xfId="974" xr:uid="{591D3E47-51B3-4144-94DF-15984C9AE2F6}"/>
    <cellStyle name="Comma 63" xfId="219" xr:uid="{00000000-0005-0000-0000-00000E010000}"/>
    <cellStyle name="Comma 63 2" xfId="975" xr:uid="{0AB133FE-E7CF-4CE1-9E5F-2F3F18FBA6FD}"/>
    <cellStyle name="Comma 64" xfId="220" xr:uid="{00000000-0005-0000-0000-00000F010000}"/>
    <cellStyle name="Comma 64 2" xfId="976" xr:uid="{2454E958-F014-4DF6-BCC0-A10B93242155}"/>
    <cellStyle name="Comma 65" xfId="221" xr:uid="{00000000-0005-0000-0000-000010010000}"/>
    <cellStyle name="Comma 65 2" xfId="977" xr:uid="{546C77CA-AA6A-4211-ADBF-4951E1E55C2A}"/>
    <cellStyle name="Comma 66" xfId="222" xr:uid="{00000000-0005-0000-0000-000011010000}"/>
    <cellStyle name="Comma 66 2" xfId="978" xr:uid="{22AF280A-0412-4D75-B1CA-863385941E48}"/>
    <cellStyle name="Comma 67" xfId="223" xr:uid="{00000000-0005-0000-0000-000012010000}"/>
    <cellStyle name="Comma 67 2" xfId="979" xr:uid="{5261642D-B87C-495E-9158-21A7DAFF8E3B}"/>
    <cellStyle name="Comma 68" xfId="224" xr:uid="{00000000-0005-0000-0000-000013010000}"/>
    <cellStyle name="Comma 68 2" xfId="980" xr:uid="{96574026-A300-4686-ACD2-20B989E0C4B4}"/>
    <cellStyle name="Comma 69" xfId="225" xr:uid="{00000000-0005-0000-0000-000014010000}"/>
    <cellStyle name="Comma 69 2" xfId="981" xr:uid="{FDCA6ED3-34C7-4F2E-AC47-9E16F7DAC0D7}"/>
    <cellStyle name="Comma 7" xfId="226" xr:uid="{00000000-0005-0000-0000-000015010000}"/>
    <cellStyle name="Comma 7 2" xfId="982" xr:uid="{64D0B512-E05F-460A-9EAD-0B8D1FF662B0}"/>
    <cellStyle name="Comma 70" xfId="227" xr:uid="{00000000-0005-0000-0000-000016010000}"/>
    <cellStyle name="Comma 70 2" xfId="983" xr:uid="{A262E8DB-1C42-4D6B-A7AA-C9AC3C603F62}"/>
    <cellStyle name="Comma 71" xfId="228" xr:uid="{00000000-0005-0000-0000-000017010000}"/>
    <cellStyle name="Comma 71 2" xfId="984" xr:uid="{BCE689B1-4567-4797-8AF3-EE547ECD8E22}"/>
    <cellStyle name="Comma 72" xfId="229" xr:uid="{00000000-0005-0000-0000-000018010000}"/>
    <cellStyle name="Comma 72 2" xfId="985" xr:uid="{1725CC51-BDF3-4E5C-B6E2-24995D5115D3}"/>
    <cellStyle name="Comma 73" xfId="230" xr:uid="{00000000-0005-0000-0000-000019010000}"/>
    <cellStyle name="Comma 73 2" xfId="986" xr:uid="{5DF656B1-BCC1-401E-BBB4-2C1A355BF90D}"/>
    <cellStyle name="Comma 74" xfId="231" xr:uid="{00000000-0005-0000-0000-00001A010000}"/>
    <cellStyle name="Comma 74 2" xfId="987" xr:uid="{22E37946-584E-43D9-B883-E4619E16A041}"/>
    <cellStyle name="Comma 75" xfId="232" xr:uid="{00000000-0005-0000-0000-00001B010000}"/>
    <cellStyle name="Comma 75 2" xfId="988" xr:uid="{B8266AE6-7C8A-43F2-9F21-1B7F4F195DF0}"/>
    <cellStyle name="Comma 76" xfId="233" xr:uid="{00000000-0005-0000-0000-00001C010000}"/>
    <cellStyle name="Comma 76 2" xfId="989" xr:uid="{A30E3DD3-E3A3-44AB-87FB-234CE2A4CBB2}"/>
    <cellStyle name="Comma 77" xfId="234" xr:uid="{00000000-0005-0000-0000-00001D010000}"/>
    <cellStyle name="Comma 77 2" xfId="990" xr:uid="{C974095C-095F-44AB-84BB-9ECF0A30DFBE}"/>
    <cellStyle name="Comma 78" xfId="235" xr:uid="{00000000-0005-0000-0000-00001E010000}"/>
    <cellStyle name="Comma 78 2" xfId="991" xr:uid="{3AC49636-1634-4AA5-AE2B-7F8DABF65EAB}"/>
    <cellStyle name="Comma 79" xfId="236" xr:uid="{00000000-0005-0000-0000-00001F010000}"/>
    <cellStyle name="Comma 79 2" xfId="992" xr:uid="{85B1C42C-B8E8-4BD4-806C-3F4539D9DE9C}"/>
    <cellStyle name="Comma 8" xfId="237" xr:uid="{00000000-0005-0000-0000-000020010000}"/>
    <cellStyle name="Comma 8 2" xfId="993" xr:uid="{66CA02F8-CEE4-40C2-BB51-919E9A310444}"/>
    <cellStyle name="Comma 80" xfId="238" xr:uid="{00000000-0005-0000-0000-000021010000}"/>
    <cellStyle name="Comma 80 2" xfId="994" xr:uid="{65994102-28B5-463C-B6A6-96AB4660971E}"/>
    <cellStyle name="Comma 81" xfId="239" xr:uid="{00000000-0005-0000-0000-000022010000}"/>
    <cellStyle name="Comma 81 2" xfId="995" xr:uid="{740BFDD7-4B57-45B8-97AF-196AC37FDF2A}"/>
    <cellStyle name="Comma 82" xfId="240" xr:uid="{00000000-0005-0000-0000-000023010000}"/>
    <cellStyle name="Comma 82 2" xfId="996" xr:uid="{851198D5-64CA-467B-9D3C-6AB195ACABB8}"/>
    <cellStyle name="Comma 83" xfId="241" xr:uid="{00000000-0005-0000-0000-000024010000}"/>
    <cellStyle name="Comma 83 2" xfId="997" xr:uid="{65B8D8AE-0F44-4734-AD3E-6308F561CC37}"/>
    <cellStyle name="Comma 84" xfId="242" xr:uid="{00000000-0005-0000-0000-000025010000}"/>
    <cellStyle name="Comma 84 2" xfId="998" xr:uid="{5EC031AA-A2B9-43B5-9B62-23AD924F357F}"/>
    <cellStyle name="Comma 85" xfId="243" xr:uid="{00000000-0005-0000-0000-000026010000}"/>
    <cellStyle name="Comma 85 2" xfId="999" xr:uid="{9A46CAE4-A646-498C-A7D7-4E9A4B615B22}"/>
    <cellStyle name="Comma 86" xfId="244" xr:uid="{00000000-0005-0000-0000-000027010000}"/>
    <cellStyle name="Comma 86 2" xfId="1000" xr:uid="{9927A278-FEAF-4817-9144-D27EA5355303}"/>
    <cellStyle name="Comma 87" xfId="245" xr:uid="{00000000-0005-0000-0000-000028010000}"/>
    <cellStyle name="Comma 87 2" xfId="1001" xr:uid="{024E9082-ABF0-4D37-B46F-20E7C5EBAD07}"/>
    <cellStyle name="Comma 88" xfId="246" xr:uid="{00000000-0005-0000-0000-000029010000}"/>
    <cellStyle name="Comma 88 2" xfId="1002" xr:uid="{8B5EB3B7-70D9-4678-A983-6F8CAAAAA697}"/>
    <cellStyle name="Comma 89" xfId="247" xr:uid="{00000000-0005-0000-0000-00002A010000}"/>
    <cellStyle name="Comma 89 2" xfId="1003" xr:uid="{49FCAC3C-FCC3-45C3-87CD-D9F3681390A8}"/>
    <cellStyle name="Comma 9" xfId="248" xr:uid="{00000000-0005-0000-0000-00002B010000}"/>
    <cellStyle name="Comma 9 2" xfId="1004" xr:uid="{3069E3FC-D4CD-4DA0-B691-2D1BA2C763F7}"/>
    <cellStyle name="Comma 90" xfId="249" xr:uid="{00000000-0005-0000-0000-00002C010000}"/>
    <cellStyle name="Comma 90 2" xfId="1005" xr:uid="{9AFA7550-7DD8-4BD1-87D6-F4267286E119}"/>
    <cellStyle name="Comma 91" xfId="250" xr:uid="{00000000-0005-0000-0000-00002D010000}"/>
    <cellStyle name="Comma 91 2" xfId="1006" xr:uid="{6AB32D80-F269-4657-A817-7918467469BC}"/>
    <cellStyle name="Comma 92" xfId="251" xr:uid="{00000000-0005-0000-0000-00002E010000}"/>
    <cellStyle name="Comma 92 2" xfId="1007" xr:uid="{C0C653C8-1073-4271-AB26-04A32F46A00E}"/>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4 2" xfId="1008" xr:uid="{925D6B93-67F8-4BAB-B732-6868AC45DC4F}"/>
    <cellStyle name="Currency [0] 5" xfId="262" xr:uid="{00000000-0005-0000-0000-00003B010000}"/>
    <cellStyle name="Currency [0] 6" xfId="834" xr:uid="{7C8ABC12-907A-4A71-A530-91AEBDB2C9B1}"/>
    <cellStyle name="Currency 10" xfId="263" xr:uid="{00000000-0005-0000-0000-00003C010000}"/>
    <cellStyle name="Currency 100" xfId="264" xr:uid="{00000000-0005-0000-0000-00003D010000}"/>
    <cellStyle name="Currency 100 2" xfId="1009" xr:uid="{934BFFCB-B2C0-4355-AE8A-021C6AE841A3}"/>
    <cellStyle name="Currency 101" xfId="265" xr:uid="{00000000-0005-0000-0000-00003E010000}"/>
    <cellStyle name="Currency 101 2" xfId="1010" xr:uid="{73FDEB46-B458-4C9E-8643-A09D1EE6B332}"/>
    <cellStyle name="Currency 102" xfId="266" xr:uid="{00000000-0005-0000-0000-00003F010000}"/>
    <cellStyle name="Currency 102 2" xfId="1011" xr:uid="{2B69B236-EE2C-4F3C-A976-FDD16C9FCDB7}"/>
    <cellStyle name="Currency 103" xfId="267" xr:uid="{00000000-0005-0000-0000-000040010000}"/>
    <cellStyle name="Currency 103 2" xfId="1012" xr:uid="{A2E8630C-AC6C-40B5-B4F1-3AFE27DD8B0E}"/>
    <cellStyle name="Currency 104" xfId="268" xr:uid="{00000000-0005-0000-0000-000041010000}"/>
    <cellStyle name="Currency 104 2" xfId="1013" xr:uid="{6AD8F5DC-3837-4DA3-ABDB-880C814FA21E}"/>
    <cellStyle name="Currency 105" xfId="269" xr:uid="{00000000-0005-0000-0000-000042010000}"/>
    <cellStyle name="Currency 105 2" xfId="1014" xr:uid="{C64832A2-88C8-4B03-84C3-F6AF7CEDFFEE}"/>
    <cellStyle name="Currency 106" xfId="270" xr:uid="{00000000-0005-0000-0000-000043010000}"/>
    <cellStyle name="Currency 106 2" xfId="1015" xr:uid="{75BFF309-74B9-41BB-B87D-BB10A18DC2B4}"/>
    <cellStyle name="Currency 107" xfId="271" xr:uid="{00000000-0005-0000-0000-000044010000}"/>
    <cellStyle name="Currency 107 2" xfId="1016" xr:uid="{5C448223-D1C3-4A4E-85A5-741783EDC3EC}"/>
    <cellStyle name="Currency 108" xfId="272" xr:uid="{00000000-0005-0000-0000-000045010000}"/>
    <cellStyle name="Currency 108 2" xfId="1017" xr:uid="{22612BAD-4C82-4A3E-8661-4A632C33279A}"/>
    <cellStyle name="Currency 109" xfId="273" xr:uid="{00000000-0005-0000-0000-000046010000}"/>
    <cellStyle name="Currency 109 2" xfId="1018" xr:uid="{865AC0FD-0CAD-4BB6-9825-3F7135E02278}"/>
    <cellStyle name="Currency 11" xfId="274" xr:uid="{00000000-0005-0000-0000-000047010000}"/>
    <cellStyle name="Currency 110" xfId="275" xr:uid="{00000000-0005-0000-0000-000048010000}"/>
    <cellStyle name="Currency 110 2" xfId="1019" xr:uid="{7812B2FF-81CB-4348-B6E9-1B5F804A8F11}"/>
    <cellStyle name="Currency 111" xfId="276" xr:uid="{00000000-0005-0000-0000-000049010000}"/>
    <cellStyle name="Currency 111 2" xfId="1020" xr:uid="{9FE9A54D-C8C7-4787-BC07-96C37699F470}"/>
    <cellStyle name="Currency 112" xfId="277" xr:uid="{00000000-0005-0000-0000-00004A010000}"/>
    <cellStyle name="Currency 112 2" xfId="1021" xr:uid="{D614B05E-3F26-4A87-AE61-F3302939F1FB}"/>
    <cellStyle name="Currency 113" xfId="278" xr:uid="{00000000-0005-0000-0000-00004B010000}"/>
    <cellStyle name="Currency 113 2" xfId="1022" xr:uid="{004A8613-B8B7-473B-9053-8B8BCED94018}"/>
    <cellStyle name="Currency 114" xfId="279" xr:uid="{00000000-0005-0000-0000-00004C010000}"/>
    <cellStyle name="Currency 114 2" xfId="1023" xr:uid="{74F9EB57-45B2-4DBE-A84E-AEE7E39702D1}"/>
    <cellStyle name="Currency 115" xfId="280" xr:uid="{00000000-0005-0000-0000-00004D010000}"/>
    <cellStyle name="Currency 115 2" xfId="1024" xr:uid="{F6A5C2D0-A3D9-4A95-AC37-86F2FAD329B2}"/>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39 2" xfId="1025" xr:uid="{1E7EF40E-B5A1-4E42-81DE-2461A2D61509}"/>
    <cellStyle name="Currency 14" xfId="307" xr:uid="{00000000-0005-0000-0000-000068010000}"/>
    <cellStyle name="Currency 140" xfId="308" xr:uid="{00000000-0005-0000-0000-000069010000}"/>
    <cellStyle name="Currency 140 2" xfId="1026" xr:uid="{3368781E-A59D-4D28-B1E9-9262594E018B}"/>
    <cellStyle name="Currency 141" xfId="309" xr:uid="{00000000-0005-0000-0000-00006A010000}"/>
    <cellStyle name="Currency 141 2" xfId="1027" xr:uid="{0422935C-972D-4A6D-9F85-F599337BA619}"/>
    <cellStyle name="Currency 142" xfId="310" xr:uid="{00000000-0005-0000-0000-00006B010000}"/>
    <cellStyle name="Currency 142 2" xfId="1028" xr:uid="{839CB2C1-193D-4351-8179-0E9254D077A7}"/>
    <cellStyle name="Currency 143" xfId="311" xr:uid="{00000000-0005-0000-0000-00006C010000}"/>
    <cellStyle name="Currency 143 2" xfId="1029" xr:uid="{716501CE-03AA-46AC-AF95-EE987637AC2D}"/>
    <cellStyle name="Currency 144" xfId="312" xr:uid="{00000000-0005-0000-0000-00006D010000}"/>
    <cellStyle name="Currency 144 2" xfId="1030" xr:uid="{DD7B5127-B06A-4C5D-A7D6-2E66D9A7CFE3}"/>
    <cellStyle name="Currency 145" xfId="313" xr:uid="{00000000-0005-0000-0000-00006E010000}"/>
    <cellStyle name="Currency 145 2" xfId="1031" xr:uid="{CCC5E415-47A3-4D59-9D10-FD65D4F72A57}"/>
    <cellStyle name="Currency 146" xfId="314" xr:uid="{00000000-0005-0000-0000-00006F010000}"/>
    <cellStyle name="Currency 146 2" xfId="1032" xr:uid="{69B4686A-DFF5-40BC-8344-319626A551B1}"/>
    <cellStyle name="Currency 147" xfId="315" xr:uid="{00000000-0005-0000-0000-000070010000}"/>
    <cellStyle name="Currency 147 2" xfId="1033" xr:uid="{2230DF80-33B1-4C84-B0D5-ECA640AA3798}"/>
    <cellStyle name="Currency 148" xfId="316" xr:uid="{00000000-0005-0000-0000-000071010000}"/>
    <cellStyle name="Currency 148 2" xfId="1034" xr:uid="{8D91C2BA-EEEE-4695-940F-D4AF58A96297}"/>
    <cellStyle name="Currency 149" xfId="317" xr:uid="{00000000-0005-0000-0000-000072010000}"/>
    <cellStyle name="Currency 149 2" xfId="1035" xr:uid="{CADFF429-0BBD-4886-8FE6-3B5C6F815DE7}"/>
    <cellStyle name="Currency 15" xfId="318" xr:uid="{00000000-0005-0000-0000-000073010000}"/>
    <cellStyle name="Currency 150" xfId="319" xr:uid="{00000000-0005-0000-0000-000074010000}"/>
    <cellStyle name="Currency 150 2" xfId="1036" xr:uid="{26460E77-D17E-4DC8-839B-05DE502B54EF}"/>
    <cellStyle name="Currency 151" xfId="320" xr:uid="{00000000-0005-0000-0000-000075010000}"/>
    <cellStyle name="Currency 151 2" xfId="1037" xr:uid="{874272CA-7CA4-4940-AEA4-626371BCC04D}"/>
    <cellStyle name="Currency 152" xfId="321" xr:uid="{00000000-0005-0000-0000-000076010000}"/>
    <cellStyle name="Currency 152 2" xfId="1038" xr:uid="{C1131A1E-4C1A-431B-BF0F-C5DF9E24DAAB}"/>
    <cellStyle name="Currency 153" xfId="322" xr:uid="{00000000-0005-0000-0000-000077010000}"/>
    <cellStyle name="Currency 153 2" xfId="1039" xr:uid="{C7B8B76F-674A-4080-A098-4CE978355FF5}"/>
    <cellStyle name="Currency 154" xfId="323" xr:uid="{00000000-0005-0000-0000-000078010000}"/>
    <cellStyle name="Currency 154 2" xfId="1040" xr:uid="{DEAA4403-22CC-44B6-8B97-6C2063D6E354}"/>
    <cellStyle name="Currency 155" xfId="324" xr:uid="{00000000-0005-0000-0000-000079010000}"/>
    <cellStyle name="Currency 155 2" xfId="1041" xr:uid="{ADD42C11-64EE-4C4F-AFC7-E643B4F3F638}"/>
    <cellStyle name="Currency 156" xfId="325" xr:uid="{00000000-0005-0000-0000-00007A010000}"/>
    <cellStyle name="Currency 156 2" xfId="1042" xr:uid="{241ADC84-5A55-4A52-9C78-9936A007F989}"/>
    <cellStyle name="Currency 157" xfId="326" xr:uid="{00000000-0005-0000-0000-00007B010000}"/>
    <cellStyle name="Currency 157 2" xfId="1043" xr:uid="{1152B373-C48B-420A-AD83-811133030361}"/>
    <cellStyle name="Currency 158" xfId="327" xr:uid="{00000000-0005-0000-0000-00007C010000}"/>
    <cellStyle name="Currency 158 2" xfId="1044" xr:uid="{D3DBFBC5-7F36-4BA6-8FEB-8DD7C5F2091C}"/>
    <cellStyle name="Currency 159" xfId="328" xr:uid="{00000000-0005-0000-0000-00007D010000}"/>
    <cellStyle name="Currency 159 2" xfId="1045" xr:uid="{CA884CF5-1AA7-4B0A-A02A-FF25A475BF43}"/>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3 2" xfId="1046" xr:uid="{7B396FD8-096F-4947-BC27-87297DFA4F28}"/>
    <cellStyle name="Currency 204" xfId="379" xr:uid="{00000000-0005-0000-0000-0000B0010000}"/>
    <cellStyle name="Currency 204 2" xfId="1047" xr:uid="{62C08920-535E-4472-81BA-BE491BF7BE99}"/>
    <cellStyle name="Currency 205" xfId="380" xr:uid="{00000000-0005-0000-0000-0000B1010000}"/>
    <cellStyle name="Currency 205 2" xfId="1048" xr:uid="{7A55A6EF-D258-4912-BC97-6DE01793FC04}"/>
    <cellStyle name="Currency 206" xfId="381" xr:uid="{00000000-0005-0000-0000-0000B2010000}"/>
    <cellStyle name="Currency 206 2" xfId="1049" xr:uid="{B13A714B-3EB2-47EB-8FC2-6D3AEA071E7A}"/>
    <cellStyle name="Currency 207" xfId="382" xr:uid="{00000000-0005-0000-0000-0000B3010000}"/>
    <cellStyle name="Currency 207 2" xfId="1050" xr:uid="{08CB0F35-BE96-43C7-89B3-2A543C0289D2}"/>
    <cellStyle name="Currency 208" xfId="383" xr:uid="{00000000-0005-0000-0000-0000B4010000}"/>
    <cellStyle name="Currency 208 2" xfId="1051" xr:uid="{4A7B5370-6641-457E-8D7F-8B907C5983EC}"/>
    <cellStyle name="Currency 209" xfId="384" xr:uid="{00000000-0005-0000-0000-0000B5010000}"/>
    <cellStyle name="Currency 209 2" xfId="1052" xr:uid="{2EBBFD4A-9C8F-4F82-976B-2AE6EDAFD864}"/>
    <cellStyle name="Currency 21" xfId="385" xr:uid="{00000000-0005-0000-0000-0000B6010000}"/>
    <cellStyle name="Currency 210" xfId="386" xr:uid="{00000000-0005-0000-0000-0000B7010000}"/>
    <cellStyle name="Currency 210 2" xfId="1053" xr:uid="{B15F5494-A0B8-4477-A4F2-AE73D2AD1EE6}"/>
    <cellStyle name="Currency 211" xfId="387" xr:uid="{00000000-0005-0000-0000-0000B8010000}"/>
    <cellStyle name="Currency 211 2" xfId="1054" xr:uid="{57C99612-DDAF-48AC-BF39-83F230DC607A}"/>
    <cellStyle name="Currency 212" xfId="388" xr:uid="{00000000-0005-0000-0000-0000B9010000}"/>
    <cellStyle name="Currency 212 2" xfId="1055" xr:uid="{F77FAD6E-DC79-406D-A336-00E76939283F}"/>
    <cellStyle name="Currency 213" xfId="389" xr:uid="{00000000-0005-0000-0000-0000BA010000}"/>
    <cellStyle name="Currency 213 2" xfId="1056" xr:uid="{A3A82276-88A5-4A70-90FB-DD85B0F8DF81}"/>
    <cellStyle name="Currency 214" xfId="390" xr:uid="{00000000-0005-0000-0000-0000BB010000}"/>
    <cellStyle name="Currency 214 2" xfId="1057" xr:uid="{1DD7EA42-2155-46F8-B085-6721A1C8BFF3}"/>
    <cellStyle name="Currency 215" xfId="391" xr:uid="{00000000-0005-0000-0000-0000BC010000}"/>
    <cellStyle name="Currency 215 2" xfId="1058" xr:uid="{3A9FD329-EA44-4423-99AA-7A3848CB1C02}"/>
    <cellStyle name="Currency 216" xfId="392" xr:uid="{00000000-0005-0000-0000-0000BD010000}"/>
    <cellStyle name="Currency 216 2" xfId="1059" xr:uid="{F5B31151-2CB8-4795-B49B-45029DD4B0BB}"/>
    <cellStyle name="Currency 217" xfId="393" xr:uid="{00000000-0005-0000-0000-0000BE010000}"/>
    <cellStyle name="Currency 217 2" xfId="1060" xr:uid="{E8FAF525-0312-42CE-8D06-90ECD72A5CCB}"/>
    <cellStyle name="Currency 218" xfId="394" xr:uid="{00000000-0005-0000-0000-0000BF010000}"/>
    <cellStyle name="Currency 218 2" xfId="1061" xr:uid="{7B616668-FBAA-4049-A77E-1CBEE7D0642A}"/>
    <cellStyle name="Currency 219" xfId="395" xr:uid="{00000000-0005-0000-0000-0000C0010000}"/>
    <cellStyle name="Currency 219 2" xfId="1062" xr:uid="{7C2C9ED2-B3D1-4CCE-8CB0-FA59EBBBCC2A}"/>
    <cellStyle name="Currency 22" xfId="396" xr:uid="{00000000-0005-0000-0000-0000C1010000}"/>
    <cellStyle name="Currency 220" xfId="397" xr:uid="{00000000-0005-0000-0000-0000C2010000}"/>
    <cellStyle name="Currency 220 2" xfId="1063" xr:uid="{92B4B35E-1DD8-4DAE-8762-7F9F8C6F03C5}"/>
    <cellStyle name="Currency 221" xfId="398" xr:uid="{00000000-0005-0000-0000-0000C3010000}"/>
    <cellStyle name="Currency 221 2" xfId="1064" xr:uid="{A395F00F-B950-4C1C-A0CF-83A9BCFAC59F}"/>
    <cellStyle name="Currency 222" xfId="399" xr:uid="{00000000-0005-0000-0000-0000C4010000}"/>
    <cellStyle name="Currency 222 2" xfId="1065" xr:uid="{94407263-0EF5-40FB-A9D6-61519C1C0386}"/>
    <cellStyle name="Currency 223" xfId="400" xr:uid="{00000000-0005-0000-0000-0000C5010000}"/>
    <cellStyle name="Currency 223 2" xfId="1066" xr:uid="{BD01BFFC-428E-48D5-A113-7BE89AF7EE4A}"/>
    <cellStyle name="Currency 224" xfId="833" xr:uid="{6794B10B-BD2C-4566-8244-DADDB759A496}"/>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3 2" xfId="1067" xr:uid="{95BB8C65-ECEE-49F1-8D0A-CA2D46F897FE}"/>
    <cellStyle name="Currency 94" xfId="479" xr:uid="{00000000-0005-0000-0000-000014020000}"/>
    <cellStyle name="Currency 94 2" xfId="1068" xr:uid="{8333AF3F-8696-4FE7-B8D6-579B2FB14474}"/>
    <cellStyle name="Currency 95" xfId="480" xr:uid="{00000000-0005-0000-0000-000015020000}"/>
    <cellStyle name="Currency 95 2" xfId="1069" xr:uid="{BB035072-7904-4BF6-8BC7-F3302DC6C5A0}"/>
    <cellStyle name="Currency 96" xfId="481" xr:uid="{00000000-0005-0000-0000-000016020000}"/>
    <cellStyle name="Currency 96 2" xfId="1070" xr:uid="{A261D171-83BA-47B0-92B1-B3DFC7BDB327}"/>
    <cellStyle name="Currency 97" xfId="482" xr:uid="{00000000-0005-0000-0000-000017020000}"/>
    <cellStyle name="Currency 97 2" xfId="1071" xr:uid="{34245316-94A4-43DF-BDDF-30632B3CE265}"/>
    <cellStyle name="Currency 98" xfId="483" xr:uid="{00000000-0005-0000-0000-000018020000}"/>
    <cellStyle name="Currency 98 2" xfId="1072" xr:uid="{97A7763F-15F2-4AF2-870C-FCA8CC351152}"/>
    <cellStyle name="Currency 99" xfId="484" xr:uid="{00000000-0005-0000-0000-000019020000}"/>
    <cellStyle name="Currency 99 2" xfId="1073" xr:uid="{E8FA7764-8647-4AD3-9FF7-A0D0DD3B3E24}"/>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 2" xfId="1074" xr:uid="{92F56B58-5F90-49B6-9B39-70B60F9BA88B}"/>
    <cellStyle name="Normal 100" xfId="503" xr:uid="{00000000-0005-0000-0000-000041020000}"/>
    <cellStyle name="Normal 118" xfId="504" xr:uid="{00000000-0005-0000-0000-000042020000}"/>
    <cellStyle name="Normal 12" xfId="505" xr:uid="{00000000-0005-0000-0000-000043020000}"/>
    <cellStyle name="Normal 12 2" xfId="1075" xr:uid="{DD37505E-F6F7-46D3-9095-02440EAC6078}"/>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248" xr:uid="{01833C25-AA39-4253-856A-6AE2B14CE882}"/>
    <cellStyle name="Normal 13 2 2 2 2 2 3" xfId="1134" xr:uid="{56342980-13CC-4404-96AF-8702BCC64516}"/>
    <cellStyle name="Normal 13 2 2 2 2 3" xfId="728" xr:uid="{F7E642FC-6515-4C96-BF0C-73AEC1DE4ADF}"/>
    <cellStyle name="Normal 13 2 2 2 2 3 2" xfId="1201" xr:uid="{81459019-93AF-469B-A836-5704C0DA1DEB}"/>
    <cellStyle name="Normal 13 2 2 2 2 4" xfId="1079" xr:uid="{14C89BA7-04FA-4E3A-92E4-684DFD24CAD1}"/>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249" xr:uid="{73F55272-A5F4-4E96-9DB3-ED64BE47C1DF}"/>
    <cellStyle name="Normal 13 2 2 2 3 2 3" xfId="1135" xr:uid="{AAFF4EC8-A67C-483F-BF47-6EAA920A5946}"/>
    <cellStyle name="Normal 13 2 2 2 3 3" xfId="729" xr:uid="{217E2C86-D28F-4667-8EB7-18B8E5C66798}"/>
    <cellStyle name="Normal 13 2 2 2 3 3 2" xfId="1202" xr:uid="{3D841AF1-3B26-42CC-BD17-92D52E562777}"/>
    <cellStyle name="Normal 13 2 2 2 3 4" xfId="1080" xr:uid="{177102A5-0E82-4EF2-8D7D-2524BDFE39A3}"/>
    <cellStyle name="Normal 13 2 2 2 4" xfId="637" xr:uid="{00000000-0005-0000-0000-00004C020000}"/>
    <cellStyle name="Normal 13 2 2 2 4 2" xfId="774" xr:uid="{9DD2384D-9728-4663-8046-D79F77604DA2}"/>
    <cellStyle name="Normal 13 2 2 2 4 2 2" xfId="1247" xr:uid="{A3331812-EF6A-4B12-94B5-EBDDBCD61C85}"/>
    <cellStyle name="Normal 13 2 2 2 4 3" xfId="1133" xr:uid="{155A9BF6-59CC-43FC-95A3-FF55D96F5E5A}"/>
    <cellStyle name="Normal 13 2 2 2 5" xfId="727" xr:uid="{70E49861-77DE-4FCA-9F03-2E66F0E07D24}"/>
    <cellStyle name="Normal 13 2 2 2 5 2" xfId="1200" xr:uid="{FE6D340C-5AE4-4EF2-B411-F7E3BC10D8E0}"/>
    <cellStyle name="Normal 13 2 2 2 6" xfId="1078" xr:uid="{411A21FA-8C99-4402-87CC-FF761DCCA266}"/>
    <cellStyle name="Normal 13 2 2 3" xfId="636" xr:uid="{00000000-0005-0000-0000-00004D020000}"/>
    <cellStyle name="Normal 13 2 2 3 2" xfId="773" xr:uid="{9843F705-B6F1-47BA-9AAF-DC472586A2A6}"/>
    <cellStyle name="Normal 13 2 2 3 2 2" xfId="1246" xr:uid="{9C36C851-E6E9-4A4F-BC0A-0D445C2A6FB2}"/>
    <cellStyle name="Normal 13 2 2 3 3" xfId="1132" xr:uid="{B82B1505-3D62-4E11-9CA4-7E3E8CF03DF6}"/>
    <cellStyle name="Normal 13 2 2 4" xfId="726" xr:uid="{BBBF9789-6ECD-417E-8D96-760118FC6639}"/>
    <cellStyle name="Normal 13 2 2 4 2" xfId="1199" xr:uid="{475C2AA7-A056-440E-953C-B8F48652AB6E}"/>
    <cellStyle name="Normal 13 2 2 5" xfId="1077" xr:uid="{133D09DB-CA16-499D-B3A3-ADAE2B04BC91}"/>
    <cellStyle name="Normal 13 2 3" xfId="512" xr:uid="{00000000-0005-0000-0000-00004E020000}"/>
    <cellStyle name="Normal 13 2 3 2" xfId="640" xr:uid="{00000000-0005-0000-0000-00004F020000}"/>
    <cellStyle name="Normal 13 2 3 2 2" xfId="777" xr:uid="{B4AF2282-B0D2-478B-89A0-06C94235AEDC}"/>
    <cellStyle name="Normal 13 2 3 2 2 2" xfId="1250" xr:uid="{01FCCE72-79BE-41E5-83A1-A64903F7E6D8}"/>
    <cellStyle name="Normal 13 2 3 2 3" xfId="1136" xr:uid="{F9201D30-0A2D-4502-8E6B-358650A8B77F}"/>
    <cellStyle name="Normal 13 2 3 3" xfId="730" xr:uid="{D638219D-FAF2-4D70-972F-879DF1ADCC78}"/>
    <cellStyle name="Normal 13 2 3 3 2" xfId="1203" xr:uid="{7E43E1A4-4345-466A-AABA-CA2F49BE1004}"/>
    <cellStyle name="Normal 13 2 3 4" xfId="1081" xr:uid="{D49F279E-827B-45F9-BC20-1939151CC65B}"/>
    <cellStyle name="Normal 13 2 4" xfId="635" xr:uid="{00000000-0005-0000-0000-000050020000}"/>
    <cellStyle name="Normal 13 2 4 2" xfId="772" xr:uid="{924C57E5-2D63-4800-A70B-86DF745E6952}"/>
    <cellStyle name="Normal 13 2 4 2 2" xfId="1245" xr:uid="{B8D8EA7C-46FA-4590-A1B2-5866E228F57F}"/>
    <cellStyle name="Normal 13 2 4 3" xfId="1131" xr:uid="{1AC06DCC-A638-4338-B09D-157F4D3219A7}"/>
    <cellStyle name="Normal 13 2 5" xfId="725" xr:uid="{13862D8D-C120-4ACD-9F73-65901595AA90}"/>
    <cellStyle name="Normal 13 2 5 2" xfId="1198" xr:uid="{8E975C9F-E721-4959-8309-8F69CCFDFBBC}"/>
    <cellStyle name="Normal 13 2 6" xfId="1076" xr:uid="{0AD0459B-0550-4FBD-BA5E-66CB156E41C6}"/>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252" xr:uid="{C4F0D2BA-2EBA-4EDA-8C52-A8988BF69DFD}"/>
    <cellStyle name="Normal 13 3 2 2 3" xfId="1138" xr:uid="{424EBA9B-E8C6-4272-AA49-AD866476482E}"/>
    <cellStyle name="Normal 13 3 2 3" xfId="732" xr:uid="{C506AF63-BAF5-446B-8634-6B173C3D2277}"/>
    <cellStyle name="Normal 13 3 2 3 2" xfId="1205" xr:uid="{028D3415-DBBC-4DD2-B63A-060E4514D4D9}"/>
    <cellStyle name="Normal 13 3 2 4" xfId="1083" xr:uid="{F39B7F24-DB5F-4A20-AAC6-75063C04B4EC}"/>
    <cellStyle name="Normal 13 3 3" xfId="641" xr:uid="{00000000-0005-0000-0000-000054020000}"/>
    <cellStyle name="Normal 13 3 3 2" xfId="778" xr:uid="{2D64F0B6-F2D4-4753-ACAB-B8970C19DF11}"/>
    <cellStyle name="Normal 13 3 3 2 2" xfId="1251" xr:uid="{C169A5AC-F55D-4C4C-ACDD-E6BEE0D21FC3}"/>
    <cellStyle name="Normal 13 3 3 3" xfId="1137" xr:uid="{F4D3FCF5-0D9A-44E7-997A-17BC25304ED0}"/>
    <cellStyle name="Normal 13 3 4" xfId="731" xr:uid="{A8FFA28B-3FBA-4810-9FB7-E8BC8786E106}"/>
    <cellStyle name="Normal 13 3 4 2" xfId="1204" xr:uid="{357650E4-0015-43B9-BA30-7FF45A283C06}"/>
    <cellStyle name="Normal 13 3 5" xfId="1082" xr:uid="{24E0A5E2-530F-4D70-88C3-61E0D2F75FA3}"/>
    <cellStyle name="Normal 13 4" xfId="515" xr:uid="{00000000-0005-0000-0000-000055020000}"/>
    <cellStyle name="Normal 13 4 2" xfId="643" xr:uid="{00000000-0005-0000-0000-000056020000}"/>
    <cellStyle name="Normal 13 4 2 2" xfId="780" xr:uid="{1C21DE69-2493-4CFD-AB7C-13CD278C565F}"/>
    <cellStyle name="Normal 13 4 2 2 2" xfId="1253" xr:uid="{D64359D6-88D4-401B-901B-3BD8B532228B}"/>
    <cellStyle name="Normal 13 4 2 3" xfId="1139" xr:uid="{3564DDB0-1ADE-4BFC-9645-402E90BBF7D7}"/>
    <cellStyle name="Normal 13 4 3" xfId="733" xr:uid="{38E01FFC-D61C-4E61-B3A4-423B54ECD7D6}"/>
    <cellStyle name="Normal 13 4 3 2" xfId="1206" xr:uid="{73E58606-B70B-4B4B-8786-C69B317ACE94}"/>
    <cellStyle name="Normal 13 4 4" xfId="1084" xr:uid="{B6CAE310-D2F7-493F-B709-44C58D893F67}"/>
    <cellStyle name="Normal 13 5" xfId="634" xr:uid="{00000000-0005-0000-0000-000057020000}"/>
    <cellStyle name="Normal 13 5 2" xfId="771" xr:uid="{F8A01035-FD81-4170-AC37-95B4477EB95E}"/>
    <cellStyle name="Normal 13 5 2 2" xfId="1244" xr:uid="{B1D89F5E-0F3D-4E2C-B3F3-FA2F89CE9DCE}"/>
    <cellStyle name="Normal 13 5 3" xfId="1130" xr:uid="{F037FD6B-A30E-4493-9842-72720F14EE0C}"/>
    <cellStyle name="Normal 13 6" xfId="516" xr:uid="{00000000-0005-0000-0000-000058020000}"/>
    <cellStyle name="Normal 13 6 2" xfId="644" xr:uid="{00000000-0005-0000-0000-000059020000}"/>
    <cellStyle name="Normal 13 6 2 2" xfId="781" xr:uid="{57E1D229-3A53-40B5-BE22-FDB47E104338}"/>
    <cellStyle name="Normal 13 6 2 2 2" xfId="1254" xr:uid="{BB3166D7-D23D-44EB-8C55-586A628F28BA}"/>
    <cellStyle name="Normal 13 6 2 3" xfId="1140" xr:uid="{9386040F-468E-4E28-B651-BD1773762E35}"/>
    <cellStyle name="Normal 13 6 3" xfId="734" xr:uid="{6D8D5F10-C45C-44AF-9B94-9F21A3A87E4B}"/>
    <cellStyle name="Normal 13 6 3 2" xfId="1207" xr:uid="{50B9F36D-9FB1-4376-A9B2-D69B814788DA}"/>
    <cellStyle name="Normal 13 6 4" xfId="1085" xr:uid="{638781C4-5CDC-4572-A73F-B077DFD8521D}"/>
    <cellStyle name="Normal 13 7" xfId="724" xr:uid="{8A2E9159-67EF-4D2A-B9C2-AE5A64726B19}"/>
    <cellStyle name="Normal 13 7 2" xfId="1197" xr:uid="{ED0C260D-76FE-4972-84A7-81382D7F6F6E}"/>
    <cellStyle name="Normal 13 8" xfId="827" xr:uid="{EFDFA653-4B61-4972-8F4B-C60793DA36FB}"/>
    <cellStyle name="Normal 13 9" xfId="826" xr:uid="{D4C677BD-5786-4D10-8940-E8BAED57CE72}"/>
    <cellStyle name="Normal 15" xfId="517" xr:uid="{00000000-0005-0000-0000-00005A020000}"/>
    <cellStyle name="Normal 15 2" xfId="1086" xr:uid="{263599E9-7FA9-4DD5-A8FC-6810FD62B83F}"/>
    <cellStyle name="Normal 16" xfId="518" xr:uid="{00000000-0005-0000-0000-00005B020000}"/>
    <cellStyle name="Normal 16 2" xfId="1087" xr:uid="{EDEF3209-699F-4281-8EE9-FB8079A614B6}"/>
    <cellStyle name="Normal 17" xfId="519" xr:uid="{00000000-0005-0000-0000-00005C020000}"/>
    <cellStyle name="Normal 17 2" xfId="1088" xr:uid="{D2927E27-C39A-4FFE-B341-B0593793BE24}"/>
    <cellStyle name="Normal 19" xfId="520" xr:uid="{00000000-0005-0000-0000-00005D020000}"/>
    <cellStyle name="Normal 19 2" xfId="1089" xr:uid="{F3F3283E-048B-4A99-9843-80B5C7AA6681}"/>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255" xr:uid="{6F30A386-5A84-44FD-9932-BD1C3CE3E2A0}"/>
    <cellStyle name="Normal 2 2 2 2 3" xfId="1141" xr:uid="{F81E00F7-BBFE-4939-B229-CD69E8AC0A81}"/>
    <cellStyle name="Normal 2 2 2 3" xfId="735" xr:uid="{A3802D78-3B2F-46A9-976C-16D5D1A814A2}"/>
    <cellStyle name="Normal 2 2 2 3 2" xfId="1208" xr:uid="{5C7C13A6-09E1-4083-8034-2EF09F355983}"/>
    <cellStyle name="Normal 2 2 2 4" xfId="1090" xr:uid="{796F4D88-A291-4AC1-8F83-051DF48D6D37}"/>
    <cellStyle name="Normal 2 2 3" xfId="524" xr:uid="{00000000-0005-0000-0000-000062020000}"/>
    <cellStyle name="Normal 2 2 3 2" xfId="646" xr:uid="{00000000-0005-0000-0000-000063020000}"/>
    <cellStyle name="Normal 2 2 3 2 2" xfId="783" xr:uid="{C566D045-DC4F-4DC4-8267-F76C64080F82}"/>
    <cellStyle name="Normal 2 2 3 2 2 2" xfId="1256" xr:uid="{9D62D8C4-9BF3-45F4-A81E-4648DE69D607}"/>
    <cellStyle name="Normal 2 2 3 2 3" xfId="1142" xr:uid="{AEBF6BA2-D39A-4627-90D5-5D825A420DA4}"/>
    <cellStyle name="Normal 2 2 3 3" xfId="736" xr:uid="{D9BD5694-2E8F-4E1C-9453-E73B38E022CC}"/>
    <cellStyle name="Normal 2 2 3 3 2" xfId="1209" xr:uid="{6D7693B2-8307-488E-8EB2-47E8713E4E86}"/>
    <cellStyle name="Normal 2 2 3 4" xfId="1091" xr:uid="{D471D6B9-39CC-4D33-96C5-DE3AED5D826D}"/>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257" xr:uid="{E3FA35E8-540B-4C5D-8E51-B0F7935081DC}"/>
    <cellStyle name="Normal 2 3 2 2 3" xfId="1143" xr:uid="{B53B0ED7-C08B-4842-81AE-4CE2102D060F}"/>
    <cellStyle name="Normal 2 3 2 3" xfId="737" xr:uid="{9AB5990D-0C25-4A4B-BDB5-317FA693F5A2}"/>
    <cellStyle name="Normal 2 3 2 3 2" xfId="1210" xr:uid="{1F835BCB-9220-444D-AD24-193CE302D40B}"/>
    <cellStyle name="Normal 2 3 2 4" xfId="1092" xr:uid="{914672CC-0B44-496A-AEF4-DA232E3F188B}"/>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258" xr:uid="{9B5D6A7D-0A6F-4F06-9413-90ECC3337245}"/>
    <cellStyle name="Normal 2 4 2 2 3" xfId="1144" xr:uid="{31F242CB-AA4E-4FDD-A40E-FCF7F7A017DD}"/>
    <cellStyle name="Normal 2 4 2 3" xfId="738" xr:uid="{5D198248-154E-4873-9612-83DD012631A4}"/>
    <cellStyle name="Normal 2 4 2 3 2" xfId="1211" xr:uid="{7EA7AE25-3672-4C7E-A226-998D56DE9003}"/>
    <cellStyle name="Normal 2 4 2 4" xfId="1093" xr:uid="{EAB8F06E-8FEF-4ED1-9D33-A919C664B180}"/>
    <cellStyle name="Normal 2 5" xfId="529" xr:uid="{00000000-0005-0000-0000-00006A020000}"/>
    <cellStyle name="Normal 2 6" xfId="829" xr:uid="{FB4B03B4-0751-4154-9B1F-3E56D479FA98}"/>
    <cellStyle name="Normal 23" xfId="530" xr:uid="{00000000-0005-0000-0000-00006B020000}"/>
    <cellStyle name="Normal 23 2" xfId="1094" xr:uid="{2D348B4E-CDC3-4BF3-846B-77B2831B6A6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259" xr:uid="{0342F770-FFD8-4D9C-BA6C-1D9AB33E1036}"/>
    <cellStyle name="Normal 3 2 2 3" xfId="1145" xr:uid="{CFE8322E-A9CC-408A-8E6E-F3251E10B0BB}"/>
    <cellStyle name="Normal 3 2 3" xfId="739" xr:uid="{377DC67A-60E6-48D5-A9E8-578699562D33}"/>
    <cellStyle name="Normal 3 2 3 2" xfId="1212" xr:uid="{981E36CB-AF91-4FAE-A742-2692E3B19FE7}"/>
    <cellStyle name="Normal 3 2 4" xfId="1095" xr:uid="{667ADC34-BF42-4D52-946F-C782102884D4}"/>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260" xr:uid="{E5BCA817-56E2-4102-9D0E-028EDB61E541}"/>
    <cellStyle name="Normal 3 4 2 3" xfId="1146" xr:uid="{10D50890-1442-40F0-A9D1-FCFB874D0766}"/>
    <cellStyle name="Normal 3 4 3" xfId="740" xr:uid="{3EA5D8E4-6834-4490-B126-B0CDD22E95FC}"/>
    <cellStyle name="Normal 3 4 3 2" xfId="1213" xr:uid="{F8D16FB5-65EF-49D2-9657-BF1F9D42F641}"/>
    <cellStyle name="Normal 3 4 4" xfId="1096" xr:uid="{56C845BC-9172-4BAA-9BB9-C8038AADAA82}"/>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263" xr:uid="{FC6C7F8B-CD76-4D03-8E6B-A7AF3EBCF022}"/>
    <cellStyle name="Normal 3 8 2 2 2 3" xfId="1149" xr:uid="{A64B3D39-98AA-4387-A6B9-56D1777531B7}"/>
    <cellStyle name="Normal 3 8 2 2 3" xfId="743" xr:uid="{308FA54C-9BC3-4284-9C32-F899617D1BC3}"/>
    <cellStyle name="Normal 3 8 2 2 3 2" xfId="1216" xr:uid="{4E96410F-76A3-43C2-A260-7FC9373F242B}"/>
    <cellStyle name="Normal 3 8 2 2 4" xfId="1099" xr:uid="{7C550B0A-AE90-4A91-8D66-ED8329C4C163}"/>
    <cellStyle name="Normal 3 8 2 3" xfId="652" xr:uid="{00000000-0005-0000-0000-000077020000}"/>
    <cellStyle name="Normal 3 8 2 3 2" xfId="789" xr:uid="{69921434-A489-4286-ADDD-AD50D353D66D}"/>
    <cellStyle name="Normal 3 8 2 3 2 2" xfId="1262" xr:uid="{E47CF19C-8E37-4108-859A-007A04A7AA59}"/>
    <cellStyle name="Normal 3 8 2 3 3" xfId="1148" xr:uid="{4102880E-3AD4-449B-A15C-FF43F5DFD23C}"/>
    <cellStyle name="Normal 3 8 2 4" xfId="742" xr:uid="{AAEE4AB8-02EC-474A-8844-C6400B8C5517}"/>
    <cellStyle name="Normal 3 8 2 4 2" xfId="1215" xr:uid="{74ACE4F8-7257-44E2-A4AA-E7ABB605DB47}"/>
    <cellStyle name="Normal 3 8 2 5" xfId="1098" xr:uid="{ECF9E4B4-F5B8-4D40-81F1-809FA56E0005}"/>
    <cellStyle name="Normal 3 8 3" xfId="539" xr:uid="{00000000-0005-0000-0000-000078020000}"/>
    <cellStyle name="Normal 3 8 3 2" xfId="654" xr:uid="{00000000-0005-0000-0000-000079020000}"/>
    <cellStyle name="Normal 3 8 3 2 2" xfId="791" xr:uid="{F1F1E672-46F7-4F96-AD70-77C2114D89F8}"/>
    <cellStyle name="Normal 3 8 3 2 2 2" xfId="1264" xr:uid="{D2918209-919A-4835-8961-AFADC3E2F8DA}"/>
    <cellStyle name="Normal 3 8 3 2 3" xfId="1150" xr:uid="{48CC4284-3F8F-4AB7-852F-9A41A2B600D3}"/>
    <cellStyle name="Normal 3 8 3 3" xfId="744" xr:uid="{AF3DC75E-05A9-4174-BE89-59F25C5D1C4B}"/>
    <cellStyle name="Normal 3 8 3 3 2" xfId="1217" xr:uid="{98790524-E1C2-442A-B0AD-38014CD48C4E}"/>
    <cellStyle name="Normal 3 8 3 4" xfId="1100" xr:uid="{59ADFAF5-1844-4367-8466-669706D1E4F3}"/>
    <cellStyle name="Normal 3 8 4" xfId="651" xr:uid="{00000000-0005-0000-0000-00007A020000}"/>
    <cellStyle name="Normal 3 8 4 2" xfId="788" xr:uid="{CA7AF605-D634-4851-8C95-3635FFCD681C}"/>
    <cellStyle name="Normal 3 8 4 2 2" xfId="1261" xr:uid="{40041938-E324-4895-9187-60E234C57AB0}"/>
    <cellStyle name="Normal 3 8 4 3" xfId="1147" xr:uid="{995E553D-9BD3-4472-B94D-87974EE8AD64}"/>
    <cellStyle name="Normal 3 8 5" xfId="741" xr:uid="{C5F7FE80-F11C-4EC4-8219-37EABB1B2D82}"/>
    <cellStyle name="Normal 3 8 5 2" xfId="1214" xr:uid="{4931FCE7-0C3F-4289-8B27-03BD66550731}"/>
    <cellStyle name="Normal 3 8 6" xfId="1097" xr:uid="{73CEBBD1-8F89-4A08-83CA-1B4C022C2863}"/>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265" xr:uid="{55F27786-68AB-4ACC-A814-E4C9A72B8122}"/>
    <cellStyle name="Normal 4 2 2 3" xfId="1151" xr:uid="{D0D48BC9-62BA-4DBF-89B8-AF1C815BBFDE}"/>
    <cellStyle name="Normal 4 2 3" xfId="745" xr:uid="{E1A365CE-2A0C-4728-92E4-8FEDE92E0FDB}"/>
    <cellStyle name="Normal 4 2 3 2" xfId="1218" xr:uid="{AC085B30-9BFE-4CBD-BDC1-F999F57511A8}"/>
    <cellStyle name="Normal 4 2 4" xfId="1101" xr:uid="{98D248A7-6532-42F6-8A61-0C557B664E6A}"/>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266" xr:uid="{D2AD8557-45EF-4990-B5A0-8FA4EE54E2EC}"/>
    <cellStyle name="Normal 4 4 2 3" xfId="1152" xr:uid="{C649A93D-09A5-4F22-9967-6192B6711626}"/>
    <cellStyle name="Normal 4 4 3" xfId="746" xr:uid="{A928AF69-0930-413E-95DF-60F9FA2F0336}"/>
    <cellStyle name="Normal 4 4 3 2" xfId="1219" xr:uid="{5438877C-0E7A-413C-8F1E-B14C2B8D3EDE}"/>
    <cellStyle name="Normal 4 4 4" xfId="1102" xr:uid="{344BD32A-C347-4416-9260-48308D5BB217}"/>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267" xr:uid="{ED8BD80E-1F97-4499-A981-EE8AE4697052}"/>
    <cellStyle name="Normal 5 3 2 3" xfId="1153" xr:uid="{708E252D-CC6F-446D-9EE4-055911A0691C}"/>
    <cellStyle name="Normal 5 3 3" xfId="747" xr:uid="{576DE7CE-395A-4AE2-9596-6E4815B24A6D}"/>
    <cellStyle name="Normal 5 3 3 2" xfId="1220" xr:uid="{AEC1BFFC-74B4-4FAD-80A9-EB903AAAE31C}"/>
    <cellStyle name="Normal 5 3 4" xfId="1103" xr:uid="{05AB85A2-B135-4400-8D4F-56CDA3D24843}"/>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269" xr:uid="{D16EEF74-122D-47DC-A17D-BEEB6D0FEF0E}"/>
    <cellStyle name="Normal 6 2 2 3" xfId="1155" xr:uid="{5311F428-C7FD-4CD2-9F7F-AB646E7D63D0}"/>
    <cellStyle name="Normal 6 2 3" xfId="749" xr:uid="{557B45E5-E9AC-41E2-A811-61F73279F30D}"/>
    <cellStyle name="Normal 6 2 3 2" xfId="1222" xr:uid="{68722D6D-12DC-4596-9EDB-99C1E0D74487}"/>
    <cellStyle name="Normal 6 2 4" xfId="1105" xr:uid="{B9F28CF1-DCE7-4BEB-AA12-583A09D48266}"/>
    <cellStyle name="Normal 6 3" xfId="570" xr:uid="{00000000-0005-0000-0000-00009D020000}"/>
    <cellStyle name="Normal 6 3 2" xfId="1106" xr:uid="{6F6A1D49-97E0-4CB3-A920-1D6E5B670F97}"/>
    <cellStyle name="Normal 6 4" xfId="658" xr:uid="{00000000-0005-0000-0000-00009E020000}"/>
    <cellStyle name="Normal 6 4 2" xfId="795" xr:uid="{94F48A41-6835-47F0-9973-4CC85AEA90D4}"/>
    <cellStyle name="Normal 6 4 2 2" xfId="1268" xr:uid="{FE045DA7-73ED-4275-8173-3724F82540C7}"/>
    <cellStyle name="Normal 6 4 3" xfId="1154" xr:uid="{2C59CAA8-27D9-4C1A-BFBE-E9A2E850F159}"/>
    <cellStyle name="Normal 6 5" xfId="748" xr:uid="{F98FC477-0AD5-4A86-A589-DD2204455DBE}"/>
    <cellStyle name="Normal 6 5 2" xfId="1221" xr:uid="{ABF385E4-A98A-4FAA-AEB8-4302D7581CC1}"/>
    <cellStyle name="Normal 6 6" xfId="1104" xr:uid="{08BCA137-76A7-430E-820C-E07E028AF86B}"/>
    <cellStyle name="Normal 7" xfId="571" xr:uid="{00000000-0005-0000-0000-00009F020000}"/>
    <cellStyle name="Normal 7 2" xfId="572" xr:uid="{00000000-0005-0000-0000-0000A0020000}"/>
    <cellStyle name="Normal 7 3" xfId="1107" xr:uid="{80394A6F-F83E-481A-99E6-B44B96708066}"/>
    <cellStyle name="Normal 8" xfId="573" xr:uid="{00000000-0005-0000-0000-0000A1020000}"/>
    <cellStyle name="Normal 9" xfId="710" xr:uid="{00000000-0005-0000-0000-0000A2020000}"/>
    <cellStyle name="Normal 9 2" xfId="824" xr:uid="{C2DE7A61-9086-487D-81AD-D3E50EC30FE0}"/>
    <cellStyle name="Normal 9 2 2" xfId="1297" xr:uid="{2C043258-BC1F-4E6B-A913-789877A9937D}"/>
    <cellStyle name="Normal 9 3" xfId="1183" xr:uid="{73C64647-86E4-4CAA-B0B6-8D4BFA0531E4}"/>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270" xr:uid="{4CFBD4E3-3047-4A2A-9039-B8A837BF581F}"/>
    <cellStyle name="Note 2 2 3" xfId="1156" xr:uid="{4C439292-3D5C-4D07-A5A0-75C96E43498C}"/>
    <cellStyle name="Note 2 3" xfId="750" xr:uid="{AC5340EE-478E-47DC-8896-BD46672619DE}"/>
    <cellStyle name="Note 2 3 2" xfId="1223" xr:uid="{D19747FC-BEC1-4766-A447-C85491393065}"/>
    <cellStyle name="Note 2 4" xfId="1108" xr:uid="{291DF24B-0BF6-4ADC-AD8F-988399F7ADA4}"/>
    <cellStyle name="Note 3" xfId="711" xr:uid="{00000000-0005-0000-0000-0000A6020000}"/>
    <cellStyle name="Note 3 2" xfId="825" xr:uid="{BE69DA9A-320A-423F-A18C-65A987CEC7F4}"/>
    <cellStyle name="Note 3 2 2" xfId="1298" xr:uid="{D74336F3-C89C-41C7-9E1C-DA12A3B8059D}"/>
    <cellStyle name="Note 3 3" xfId="1184" xr:uid="{DBD0D653-F5BE-433D-952F-510628B57B6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Percent 3" xfId="832" xr:uid="{CF04C1BE-3090-4C1E-8A17-E2E8879BC4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274" xr:uid="{36E80BA7-4006-4F02-9429-A393B312C23F}"/>
    <cellStyle name="Standard 4 2 2 2 2 3" xfId="1160" xr:uid="{19EDFE45-6245-4023-B6AA-696F3D23AEAD}"/>
    <cellStyle name="Standard 4 2 2 2 3" xfId="754" xr:uid="{3717BDF9-DF18-469D-A1A6-133293EAB916}"/>
    <cellStyle name="Standard 4 2 2 2 3 2" xfId="1227" xr:uid="{97F03FC9-9420-4D5D-B7BC-F1160E4808C6}"/>
    <cellStyle name="Standard 4 2 2 2 4" xfId="1112" xr:uid="{10F61EA4-1C37-4E21-B0A9-18574DB4E3F4}"/>
    <cellStyle name="Standard 4 2 2 3" xfId="664" xr:uid="{00000000-0005-0000-0000-0000B2020000}"/>
    <cellStyle name="Standard 4 2 2 3 2" xfId="800" xr:uid="{B519ACEB-8D15-4BAB-914A-A2C2D0673E85}"/>
    <cellStyle name="Standard 4 2 2 3 2 2" xfId="1273" xr:uid="{D183F6C5-0148-4FD6-951B-45826653F246}"/>
    <cellStyle name="Standard 4 2 2 3 3" xfId="1159" xr:uid="{C0DCA4CC-ADC1-44A3-9929-D02CD68134DB}"/>
    <cellStyle name="Standard 4 2 2 4" xfId="753" xr:uid="{CC2F9681-7221-4E0B-BE58-DE34D4DC40CF}"/>
    <cellStyle name="Standard 4 2 2 4 2" xfId="1226" xr:uid="{C70B0943-FA13-4FC5-BB44-9137E0368506}"/>
    <cellStyle name="Standard 4 2 2 5" xfId="1111" xr:uid="{70477F44-0023-4CA2-96D7-577FA1B06E6E}"/>
    <cellStyle name="Standard 4 2 3" xfId="583" xr:uid="{00000000-0005-0000-0000-0000B3020000}"/>
    <cellStyle name="Standard 4 2 3 2" xfId="666" xr:uid="{00000000-0005-0000-0000-0000B4020000}"/>
    <cellStyle name="Standard 4 2 3 2 2" xfId="802" xr:uid="{B5FE6E75-B41F-4CC0-BF1F-33B763CE0A2C}"/>
    <cellStyle name="Standard 4 2 3 2 2 2" xfId="1275" xr:uid="{B62CD58C-BA1C-439E-9C02-6DAEC1CB2227}"/>
    <cellStyle name="Standard 4 2 3 2 3" xfId="1161" xr:uid="{C42CD5D1-D47E-4547-8CA2-45C9D4D25AD7}"/>
    <cellStyle name="Standard 4 2 3 3" xfId="755" xr:uid="{A64374BC-823F-49AF-B773-E84014AFDB70}"/>
    <cellStyle name="Standard 4 2 3 3 2" xfId="1228" xr:uid="{302BD2F5-7CE7-444F-BD0B-4A3AC3A03E19}"/>
    <cellStyle name="Standard 4 2 3 4" xfId="1113" xr:uid="{8002F434-57B2-49F3-8D14-417CA393D0A2}"/>
    <cellStyle name="Standard 4 2 4" xfId="663" xr:uid="{00000000-0005-0000-0000-0000B5020000}"/>
    <cellStyle name="Standard 4 2 4 2" xfId="799" xr:uid="{9C2C791D-563B-4AED-BAA8-BB47B68C5354}"/>
    <cellStyle name="Standard 4 2 4 2 2" xfId="1272" xr:uid="{F7659818-CF8A-406B-A82D-2882BF9CBF56}"/>
    <cellStyle name="Standard 4 2 4 3" xfId="1158" xr:uid="{69B5824F-A027-453A-92C2-95D710723C64}"/>
    <cellStyle name="Standard 4 2 5" xfId="752" xr:uid="{A197A41C-0F12-46AA-AE19-171F357B5002}"/>
    <cellStyle name="Standard 4 2 5 2" xfId="1225" xr:uid="{268D44A1-F179-48B5-A374-E89E91A3842A}"/>
    <cellStyle name="Standard 4 2 6" xfId="1110" xr:uid="{F1A57DB9-BE27-421E-ABFB-E53D95519FB7}"/>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277" xr:uid="{3194EDC4-A79A-4FC3-954F-B324B3C8A90C}"/>
    <cellStyle name="Standard 4 3 2 2 3" xfId="1163" xr:uid="{EE9826A5-8A63-417E-9F9A-6F4785739043}"/>
    <cellStyle name="Standard 4 3 2 3" xfId="757" xr:uid="{331D8F24-399E-43AE-9199-C0CEBBDF18BC}"/>
    <cellStyle name="Standard 4 3 2 3 2" xfId="1230" xr:uid="{519A29F8-AA1E-4508-9054-3076202FAE12}"/>
    <cellStyle name="Standard 4 3 2 4" xfId="1115" xr:uid="{E357F6FA-28E6-4BB2-BBC2-C29B64E43BA0}"/>
    <cellStyle name="Standard 4 3 3" xfId="667" xr:uid="{00000000-0005-0000-0000-0000B9020000}"/>
    <cellStyle name="Standard 4 3 3 2" xfId="803" xr:uid="{D9FC3651-C083-4A3A-BBEB-35BDB75E6856}"/>
    <cellStyle name="Standard 4 3 3 2 2" xfId="1276" xr:uid="{E9379C67-DD74-4C65-9FBF-C2DBCB5B0BB1}"/>
    <cellStyle name="Standard 4 3 3 3" xfId="1162" xr:uid="{736E0437-408B-464F-95E8-B03752EF4241}"/>
    <cellStyle name="Standard 4 3 4" xfId="756" xr:uid="{B582CC8D-4531-472B-9421-10B8AF6BE8B9}"/>
    <cellStyle name="Standard 4 3 4 2" xfId="1229" xr:uid="{CEEC5365-0F06-45A8-A485-5936075DFE91}"/>
    <cellStyle name="Standard 4 3 5" xfId="1114" xr:uid="{2BCAE16D-7335-403E-9CFD-15BD3E50E98B}"/>
    <cellStyle name="Standard 4 4" xfId="586" xr:uid="{00000000-0005-0000-0000-0000BA020000}"/>
    <cellStyle name="Standard 4 4 2" xfId="669" xr:uid="{00000000-0005-0000-0000-0000BB020000}"/>
    <cellStyle name="Standard 4 4 2 2" xfId="805" xr:uid="{FA8A2B66-1108-407C-9F13-364C6D5A5AC0}"/>
    <cellStyle name="Standard 4 4 2 2 2" xfId="1278" xr:uid="{2F057711-9254-4D35-8A73-F2D134C723DE}"/>
    <cellStyle name="Standard 4 4 2 3" xfId="1164" xr:uid="{FB2854FD-467A-4DCF-AB2F-8F3FBB3CED49}"/>
    <cellStyle name="Standard 4 4 3" xfId="758" xr:uid="{1DA9F4F4-EBC5-4578-BE84-7407C5EC93C7}"/>
    <cellStyle name="Standard 4 4 3 2" xfId="1231" xr:uid="{B10118E1-E69E-42EC-B1BE-7F9F1D36B0A5}"/>
    <cellStyle name="Standard 4 4 4" xfId="1116" xr:uid="{3BAA4DCF-B9C6-43E0-A11C-26317CEA3926}"/>
    <cellStyle name="Standard 4 5" xfId="662" xr:uid="{00000000-0005-0000-0000-0000BC020000}"/>
    <cellStyle name="Standard 4 5 2" xfId="798" xr:uid="{C39C8FBF-2901-4072-B80F-AE644911D338}"/>
    <cellStyle name="Standard 4 5 2 2" xfId="1271" xr:uid="{71C0A032-1E0E-481B-8B55-53E43D1EE89E}"/>
    <cellStyle name="Standard 4 5 3" xfId="1157" xr:uid="{DADAF78F-1497-4EAC-9E45-5462BA9F5B8A}"/>
    <cellStyle name="Standard 4 6" xfId="751" xr:uid="{A1D7548D-B817-4A92-9F01-B4F2C2CCAE96}"/>
    <cellStyle name="Standard 4 6 2" xfId="1224" xr:uid="{E096B118-EF58-40E6-89D0-CB83BFA7F054}"/>
    <cellStyle name="Standard 4 7" xfId="1109" xr:uid="{6D0E2D10-EB3F-46B0-99AD-51C22019B3E5}"/>
    <cellStyle name="Standard 6" xfId="587" xr:uid="{00000000-0005-0000-0000-0000BD020000}"/>
    <cellStyle name="Standard 6 2" xfId="1117" xr:uid="{8B99621C-917C-4E73-ACCB-968D60EEC42C}"/>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girolstein@emc.de" TargetMode="External"/><Relationship Id="rId1" Type="http://schemas.openxmlformats.org/officeDocument/2006/relationships/hyperlink" Target="mailto:f.girolstein@emc.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41">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43.5">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40.5">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1.5">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94.5">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67.5">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21.5">
      <c r="A38" s="126" t="str">
        <f t="shared" si="0"/>
        <v>InstructionsA40</v>
      </c>
      <c r="B38" s="126" t="s">
        <v>367</v>
      </c>
      <c r="C38" s="126" t="s">
        <v>436</v>
      </c>
      <c r="D38" s="126" t="s">
        <v>19267</v>
      </c>
      <c r="E38" s="381" t="s">
        <v>19523</v>
      </c>
      <c r="F38" s="272" t="s">
        <v>19888</v>
      </c>
      <c r="G38" s="126" t="s">
        <v>19526</v>
      </c>
      <c r="H38" s="276" t="s">
        <v>19528</v>
      </c>
      <c r="I38" s="126" t="s">
        <v>19530</v>
      </c>
    </row>
    <row r="39" spans="1:9" ht="189">
      <c r="A39" s="126" t="str">
        <f t="shared" si="0"/>
        <v>InstructionsA41</v>
      </c>
      <c r="B39" s="126" t="s">
        <v>367</v>
      </c>
      <c r="C39" s="126" t="s">
        <v>442</v>
      </c>
      <c r="D39" s="126" t="s">
        <v>437</v>
      </c>
      <c r="E39" s="247" t="s">
        <v>438</v>
      </c>
      <c r="F39" s="273" t="s">
        <v>439</v>
      </c>
      <c r="G39" s="246" t="s">
        <v>440</v>
      </c>
      <c r="H39" s="276" t="s">
        <v>441</v>
      </c>
      <c r="I39" s="126" t="s">
        <v>18445</v>
      </c>
    </row>
    <row r="40" spans="1:9" ht="229.5">
      <c r="A40" s="126" t="str">
        <f>B40&amp;C40</f>
        <v>InstructionsA42</v>
      </c>
      <c r="B40" s="126" t="s">
        <v>367</v>
      </c>
      <c r="C40" s="126" t="s">
        <v>448</v>
      </c>
      <c r="D40" s="126" t="s">
        <v>443</v>
      </c>
      <c r="E40" s="247" t="s">
        <v>444</v>
      </c>
      <c r="F40" s="273" t="s">
        <v>445</v>
      </c>
      <c r="G40" s="249" t="s">
        <v>446</v>
      </c>
      <c r="H40" s="280" t="s">
        <v>447</v>
      </c>
      <c r="I40" s="126" t="s">
        <v>18446</v>
      </c>
    </row>
    <row r="41" spans="1:9" ht="202.5">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48.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89">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40.5">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35">
      <c r="A73" s="126" t="str">
        <f t="shared" si="5"/>
        <v>InstructionsA77</v>
      </c>
      <c r="B73" s="126" t="s">
        <v>367</v>
      </c>
      <c r="C73" s="126" t="s">
        <v>19472</v>
      </c>
      <c r="D73" s="126" t="s">
        <v>19456</v>
      </c>
      <c r="E73" s="240" t="s">
        <v>19457</v>
      </c>
      <c r="F73" s="241" t="s">
        <v>19458</v>
      </c>
      <c r="G73" s="126" t="s">
        <v>19459</v>
      </c>
      <c r="H73" s="276" t="s">
        <v>19460</v>
      </c>
      <c r="I73" s="126" t="s">
        <v>19461</v>
      </c>
    </row>
    <row r="74" spans="1:9" ht="42">
      <c r="A74" s="126" t="str">
        <f t="shared" si="5"/>
        <v>InstructionsA78</v>
      </c>
      <c r="B74" s="126" t="s">
        <v>367</v>
      </c>
      <c r="C74" s="126" t="s">
        <v>19473</v>
      </c>
      <c r="D74" s="126" t="s">
        <v>19462</v>
      </c>
      <c r="E74" s="240" t="s">
        <v>19463</v>
      </c>
      <c r="F74" s="241" t="s">
        <v>19464</v>
      </c>
      <c r="G74" s="126" t="s">
        <v>19465</v>
      </c>
      <c r="H74" s="276" t="s">
        <v>19466</v>
      </c>
      <c r="I74" s="126" t="s">
        <v>19467</v>
      </c>
    </row>
    <row r="75" spans="1:9" ht="180">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83.5">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48.5">
      <c r="A79" s="126" t="str">
        <f t="shared" si="0"/>
        <v>InstructionsA85</v>
      </c>
      <c r="B79" s="126" t="s">
        <v>367</v>
      </c>
      <c r="C79" s="126" t="s">
        <v>19478</v>
      </c>
      <c r="D79" s="126" t="s">
        <v>584</v>
      </c>
      <c r="E79" s="240" t="s">
        <v>585</v>
      </c>
      <c r="F79" s="241" t="s">
        <v>586</v>
      </c>
      <c r="G79" s="251" t="s">
        <v>587</v>
      </c>
      <c r="H79" s="276" t="s">
        <v>588</v>
      </c>
      <c r="I79" s="126" t="s">
        <v>18469</v>
      </c>
    </row>
    <row r="80" spans="1:9" ht="297">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6">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3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1.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4">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ht="27">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3.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ht="27">
      <c r="A146" s="126" t="str">
        <f t="shared" si="7"/>
        <v>DeclarationB10A</v>
      </c>
      <c r="B146" s="126" t="s">
        <v>821</v>
      </c>
      <c r="C146" s="126" t="s">
        <v>874</v>
      </c>
      <c r="D146" s="126" t="s">
        <v>869</v>
      </c>
      <c r="E146" s="240" t="s">
        <v>870</v>
      </c>
      <c r="F146" s="241" t="s">
        <v>875</v>
      </c>
      <c r="G146" s="126" t="s">
        <v>872</v>
      </c>
      <c r="H146" s="276" t="s">
        <v>873</v>
      </c>
      <c r="I146" s="126" t="s">
        <v>18517</v>
      </c>
    </row>
    <row r="147" spans="1:9" ht="27">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2">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ht="27">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52">
      <c r="A174" s="126" t="str">
        <f t="shared" si="10"/>
        <v>Declaration</v>
      </c>
      <c r="B174" s="126" t="s">
        <v>821</v>
      </c>
      <c r="D174" s="126" t="s">
        <v>977</v>
      </c>
      <c r="E174" s="240" t="s">
        <v>978</v>
      </c>
      <c r="F174" s="260" t="s">
        <v>979</v>
      </c>
      <c r="G174" s="126" t="s">
        <v>980</v>
      </c>
      <c r="H174" s="276" t="s">
        <v>981</v>
      </c>
      <c r="I174" s="126"/>
    </row>
    <row r="175" spans="1:9" ht="67.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
      <c r="A178" s="126" t="str">
        <f t="shared" si="10"/>
        <v>DeclarationB135</v>
      </c>
      <c r="B178" s="126" t="s">
        <v>821</v>
      </c>
      <c r="C178" s="126" t="s">
        <v>18628</v>
      </c>
      <c r="D178" s="126" t="s">
        <v>986</v>
      </c>
      <c r="E178" s="240" t="s">
        <v>12190</v>
      </c>
      <c r="F178" s="241" t="s">
        <v>987</v>
      </c>
      <c r="G178" s="126" t="s">
        <v>988</v>
      </c>
      <c r="H178" s="276" t="s">
        <v>989</v>
      </c>
      <c r="I178" s="126" t="s">
        <v>18535</v>
      </c>
    </row>
    <row r="179" spans="1:9" ht="27">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ht="27">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4">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42">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74E32584-779E-45E3-A9B6-04B5374F624A}"/>
    </customSheetView>
    <customSheetView guid="{C59130F4-2E03-5E48-94CE-6E4A0484DB9E}" showAutoFilter="1">
      <selection activeCell="E4" sqref="E4"/>
      <pageMargins left="0" right="0" top="0" bottom="0" header="0" footer="0"/>
      <pageSetup paperSize="9" orientation="portrait"/>
      <headerFooter alignWithMargins="0"/>
      <autoFilter ref="B1:N1" xr:uid="{7A1322A6-59F7-4A5B-9DB3-2C39E77DC0B9}"/>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8A7CBB5B-97B6-4D6F-B13F-0F50042C7A4C}"/>
    </customSheetView>
    <customSheetView guid="{C59130F4-2E03-5E48-94CE-6E4A0484DB9E}" showAutoFilter="1">
      <selection activeCell="C1" sqref="C1:D65536"/>
      <pageMargins left="0" right="0" top="0" bottom="0" header="0" footer="0"/>
      <pageSetup orientation="portrait"/>
      <headerFooter alignWithMargins="0"/>
      <autoFilter ref="B1:C1" xr:uid="{06C4EFF4-528A-4169-846B-18CF9096122E}"/>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92" zoomScale="80" zoomScaleNormal="80" workbookViewId="0">
      <selection activeCell="D117" sqref="D117:E117"/>
    </sheetView>
  </sheetViews>
  <sheetFormatPr baseColWidth="10"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12" t="s">
        <v>20052</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7"/>
      <c r="D20" s="434" t="s">
        <v>20053</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12" t="s">
        <v>20054</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t="s">
        <v>20052</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12" t="s">
        <v>20055</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4" t="s">
        <v>20053</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0">
        <v>45775</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37" t="s">
        <v>25</v>
      </c>
      <c r="E31" s="438"/>
      <c r="F31" s="8"/>
      <c r="G31" s="400" t="s">
        <v>20056</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37" t="s">
        <v>25</v>
      </c>
      <c r="E35" s="438"/>
      <c r="F35" s="8"/>
      <c r="G35" s="400" t="s">
        <v>20057</v>
      </c>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3">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3">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37" t="s">
        <v>20058</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20058</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37"/>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5805F8B-67E5-4BF0-9F8A-BFAB1EAA6FF8}"/>
    <hyperlink ref="D24" r:id="rId2" xr:uid="{81DE6100-FD90-4C07-87B1-DC143814BB7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E8" sqref="E8"/>
    </sheetView>
  </sheetViews>
  <sheetFormatPr baseColWidth="10"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
      <c r="A5" s="484" t="s">
        <v>18696</v>
      </c>
      <c r="B5" s="304" t="str">
        <f ca="1">IF(LEN(A5)=0,"",INDEX('Smelter Look-up'!$A:$A,MATCH($A5,'Smelter Look-up'!$E:$E,0)))</f>
        <v>Copper</v>
      </c>
      <c r="C5" s="152" t="str">
        <f ca="1">IF(LEN(A5)=0,"",INDEX('Smelter Look-up'!$C:$C,MATCH($A5,'Smelter Look-up'!$E:$E,0)))</f>
        <v>Glencore Nikkelverk Refinery</v>
      </c>
      <c r="D5" s="149"/>
      <c r="E5" s="149" t="str">
        <f ca="1">IF(ISERROR($V5),"",OFFSET('Smelter Look-up'!$D$4,$V5-4,0)&amp;"")</f>
        <v>NORWAY</v>
      </c>
      <c r="F5" s="149" t="str">
        <f ca="1">IF(ISERROR($V5),"",OFFSET('Smelter Look-up'!$E$4,$V5-4,0))</f>
        <v>CID004288</v>
      </c>
      <c r="G5" s="149" t="str">
        <f ca="1">IF(C5=$X$4,"Enter smelter details",IF(ISERROR($V5),"",OFFSET('Smelter Look-up'!$F$4,$V5-4,0)))</f>
        <v>RMI</v>
      </c>
      <c r="H5" s="206">
        <f ca="1">IF(ISERROR($V5),"",OFFSET('Smelter Look-up'!$G$4,$V5-4,0))</f>
        <v>0</v>
      </c>
      <c r="I5" s="207" t="str">
        <f ca="1">IF(ISERROR($V5),"",OFFSET('Smelter Look-up'!$H$4,$V5-4,0))</f>
        <v>Kristiansand</v>
      </c>
      <c r="J5" s="207" t="str">
        <f ca="1">IF(ISERROR($V5),"",OFFSET('Smelter Look-up'!$I$4,$V5-4,0))</f>
        <v>Agder</v>
      </c>
      <c r="K5" s="150"/>
      <c r="L5" s="150"/>
      <c r="M5" s="150"/>
      <c r="N5" s="150"/>
      <c r="O5" s="150"/>
      <c r="P5" s="209"/>
      <c r="Q5" s="151"/>
      <c r="R5" s="149" t="str">
        <f ca="1">IF(ISERROR($V5),"",OFFSET('Smelter Look-up'!$C$4,$V5-4,0)&amp;"")</f>
        <v>Glencore Nikkelverk Refinery</v>
      </c>
      <c r="S5" s="155" t="str">
        <f t="shared" ref="S5:S12" ca="1" si="0">IF(B5="","",IF(ISERROR(MATCH($E5,CL,0)),"Unknown",INDIRECT("'C'!$A$"&amp;MATCH($E5,CL,0)+1)))</f>
        <v>NO</v>
      </c>
      <c r="T5" s="155" t="str">
        <f ca="1">IF(B5="","",IF(ISERROR(MATCH($J5,SorP!$B$1:$B$6226,0)),"",INDIRECT("'SorP'!$A$"&amp;MATCH($S5&amp;$J5,SorP!C:C,0))))</f>
        <v>NO-42</v>
      </c>
      <c r="U5" s="168"/>
      <c r="V5" s="169">
        <f ca="1">IF(C5="",NA(),MATCH($B5&amp;$C5,'Smelter Look-up'!$J:$J,0))</f>
        <v>204</v>
      </c>
      <c r="X5" s="170">
        <f t="shared" ref="X5:X12" ca="1" si="1">IF(AND(C5="Smelter not listed",OR(LEN(D5)=0,LEN(E5)=0)),1,0)</f>
        <v>0</v>
      </c>
      <c r="AB5" s="314" t="str">
        <f t="shared" ref="AB5:AB12" ca="1" si="2">IF(C5="","",B5)</f>
        <v>Copper</v>
      </c>
    </row>
    <row r="6" spans="1:34" s="170" customFormat="1" ht="20">
      <c r="A6" s="484" t="s">
        <v>18778</v>
      </c>
      <c r="B6" s="304" t="str">
        <f ca="1">IF(LEN(A6)=0,"",INDEX('Smelter Look-up'!$A:$A,MATCH($A6,'Smelter Look-up'!$E:$E,0)))</f>
        <v>Copper</v>
      </c>
      <c r="C6" s="152" t="str">
        <f ca="1">IF(LEN(A6)=0,"",INDEX('Smelter Look-up'!$C:$C,MATCH($A6,'Smelter Look-up'!$E:$E,0)))</f>
        <v>Vale Copper Cliff Nickel Refinery</v>
      </c>
      <c r="D6" s="149"/>
      <c r="E6" s="149" t="str">
        <f ca="1">IF(ISERROR($V6),"",OFFSET('Smelter Look-up'!$D$4,$V6-4,0)&amp;"")</f>
        <v>CANADA</v>
      </c>
      <c r="F6" s="149" t="str">
        <f ca="1">IF(ISERROR($V6),"",OFFSET('Smelter Look-up'!$E$4,$V6-4,0))</f>
        <v>CID004428</v>
      </c>
      <c r="G6" s="149" t="str">
        <f ca="1">IF(C6=$X$4,"Enter smelter details",IF(ISERROR($V6),"",OFFSET('Smelter Look-up'!$F$4,$V6-4,0)))</f>
        <v>RMI</v>
      </c>
      <c r="H6" s="206">
        <f ca="1">IF(ISERROR($V6),"",OFFSET('Smelter Look-up'!$G$4,$V6-4,0))</f>
        <v>0</v>
      </c>
      <c r="I6" s="207" t="str">
        <f ca="1">IF(ISERROR($V6),"",OFFSET('Smelter Look-up'!$H$4,$V6-4,0))</f>
        <v>Sudbury</v>
      </c>
      <c r="J6" s="207" t="str">
        <f ca="1">IF(ISERROR($V6),"",OFFSET('Smelter Look-up'!$I$4,$V6-4,0))</f>
        <v>Ontario</v>
      </c>
      <c r="K6" s="150"/>
      <c r="L6" s="150"/>
      <c r="M6" s="150"/>
      <c r="N6" s="150"/>
      <c r="O6" s="150"/>
      <c r="P6" s="209"/>
      <c r="Q6" s="151"/>
      <c r="R6" s="149" t="str">
        <f ca="1">IF(ISERROR($V6),"",OFFSET('Smelter Look-up'!$C$4,$V6-4,0)&amp;"")</f>
        <v>Vale Copper Cliff Nickel Refinery</v>
      </c>
      <c r="S6" s="155" t="str">
        <f t="shared" ca="1" si="0"/>
        <v>CA</v>
      </c>
      <c r="T6" s="155" t="str">
        <f ca="1">IF(B6="","",IF(ISERROR(MATCH($J6,SorP!$B$1:$B$6226,0)),"",INDIRECT("'SorP'!$A$"&amp;MATCH($S6&amp;$J6,SorP!C:C,0))))</f>
        <v>CA-ON</v>
      </c>
      <c r="U6" s="168"/>
      <c r="V6" s="169">
        <f ca="1">IF(C6="",NA(),MATCH($B6&amp;$C6,'Smelter Look-up'!$J:$J,0))</f>
        <v>271</v>
      </c>
      <c r="X6" s="170">
        <f t="shared" ca="1" si="1"/>
        <v>0</v>
      </c>
      <c r="AB6" s="314" t="str">
        <f t="shared" ca="1" si="2"/>
        <v>Copper</v>
      </c>
    </row>
    <row r="7" spans="1:34" s="170" customFormat="1" ht="20">
      <c r="A7" s="484" t="s">
        <v>18879</v>
      </c>
      <c r="B7" s="304" t="str">
        <f ca="1">IF(LEN(A7)=0,"",INDEX('Smelter Look-up'!$A:$A,MATCH($A7,'Smelter Look-up'!$E:$E,0)))</f>
        <v>Nickel</v>
      </c>
      <c r="C7" s="152" t="str">
        <f ca="1">IF(LEN(A7)=0,"",INDEX('Smelter Look-up'!$C:$C,MATCH($A7,'Smelter Look-up'!$E:$E,0)))</f>
        <v>Guangdong Jiana Energy Technology Co., Ltd.</v>
      </c>
      <c r="D7" s="149"/>
      <c r="E7" s="149" t="str">
        <f ca="1">IF(ISERROR($V7),"",OFFSET('Smelter Look-up'!$D$4,$V7-4,0)&amp;"")</f>
        <v>CHINA</v>
      </c>
      <c r="F7" s="149" t="str">
        <f ca="1">IF(ISERROR($V7),"",OFFSET('Smelter Look-up'!$E$4,$V7-4,0))</f>
        <v>CID004526</v>
      </c>
      <c r="G7" s="149" t="str">
        <f ca="1">IF(C7=$X$4,"Enter smelter details",IF(ISERROR($V7),"",OFFSET('Smelter Look-up'!$F$4,$V7-4,0)))</f>
        <v>RMI</v>
      </c>
      <c r="H7" s="206">
        <f ca="1">IF(ISERROR($V7),"",OFFSET('Smelter Look-up'!$G$4,$V7-4,0))</f>
        <v>0</v>
      </c>
      <c r="I7" s="207" t="str">
        <f ca="1">IF(ISERROR($V7),"",OFFSET('Smelter Look-up'!$H$4,$V7-4,0))</f>
        <v>Guangzhou</v>
      </c>
      <c r="J7" s="207" t="str">
        <f ca="1">IF(ISERROR($V7),"",OFFSET('Smelter Look-up'!$I$4,$V7-4,0))</f>
        <v>Guangdong Sheng</v>
      </c>
      <c r="K7" s="150"/>
      <c r="L7" s="150"/>
      <c r="M7" s="150"/>
      <c r="N7" s="150"/>
      <c r="O7" s="150"/>
      <c r="P7" s="209"/>
      <c r="Q7" s="151"/>
      <c r="R7" s="149" t="str">
        <f ca="1">IF(ISERROR($V7),"",OFFSET('Smelter Look-up'!$C$4,$V7-4,0)&amp;"")</f>
        <v>Guangdong Jiana Energy Technology Co., Ltd.</v>
      </c>
      <c r="S7" s="155" t="str">
        <f t="shared" ca="1" si="0"/>
        <v>CN</v>
      </c>
      <c r="T7" s="155" t="str">
        <f ca="1">IF(B7="","",IF(ISERROR(MATCH($J7,SorP!$B$1:$B$6226,0)),"",INDIRECT("'SorP'!$A$"&amp;MATCH($S7&amp;$J7,SorP!C:C,0))))</f>
        <v>CN-GD</v>
      </c>
      <c r="U7" s="168"/>
      <c r="V7" s="169">
        <f ca="1">IF(C7="",NA(),MATCH($B7&amp;$C7,'Smelter Look-up'!$J:$J,0))</f>
        <v>386</v>
      </c>
      <c r="X7" s="170">
        <f t="shared" ca="1" si="1"/>
        <v>0</v>
      </c>
      <c r="AB7" s="314" t="str">
        <f t="shared" ca="1" si="2"/>
        <v>Nickel</v>
      </c>
    </row>
    <row r="8" spans="1:34" s="170" customFormat="1" ht="20">
      <c r="A8" s="484" t="s">
        <v>18885</v>
      </c>
      <c r="B8" s="304" t="str">
        <f ca="1">IF(LEN(A8)=0,"",INDEX('Smelter Look-up'!$A:$A,MATCH($A8,'Smelter Look-up'!$E:$E,0)))</f>
        <v>Nickel</v>
      </c>
      <c r="C8" s="152" t="str">
        <f ca="1">IF(LEN(A8)=0,"",INDEX('Smelter Look-up'!$C:$C,MATCH($A8,'Smelter Look-up'!$E:$E,0)))</f>
        <v>Hunan Brunp Recycling Technology Co., Ltd.</v>
      </c>
      <c r="D8" s="149"/>
      <c r="E8" s="149" t="str">
        <f ca="1">IF(ISERROR($V8),"",OFFSET('Smelter Look-up'!$D$4,$V8-4,0)&amp;"")</f>
        <v>CHINA</v>
      </c>
      <c r="F8" s="149" t="str">
        <f ca="1">IF(ISERROR($V8),"",OFFSET('Smelter Look-up'!$E$4,$V8-4,0))</f>
        <v>CID003975</v>
      </c>
      <c r="G8" s="149" t="str">
        <f ca="1">IF(C8=$X$4,"Enter smelter details",IF(ISERROR($V8),"",OFFSET('Smelter Look-up'!$F$4,$V8-4,0)))</f>
        <v>RMI</v>
      </c>
      <c r="H8" s="206">
        <f ca="1">IF(ISERROR($V8),"",OFFSET('Smelter Look-up'!$G$4,$V8-4,0))</f>
        <v>0</v>
      </c>
      <c r="I8" s="207" t="str">
        <f ca="1">IF(ISERROR($V8),"",OFFSET('Smelter Look-up'!$H$4,$V8-4,0))</f>
        <v>Changsha</v>
      </c>
      <c r="J8" s="207" t="str">
        <f ca="1">IF(ISERROR($V8),"",OFFSET('Smelter Look-up'!$I$4,$V8-4,0))</f>
        <v>Hunan Sheng</v>
      </c>
      <c r="K8" s="150"/>
      <c r="L8" s="150"/>
      <c r="M8" s="150"/>
      <c r="N8" s="150"/>
      <c r="O8" s="150"/>
      <c r="P8" s="209"/>
      <c r="Q8" s="151"/>
      <c r="R8" s="149" t="str">
        <f ca="1">IF(ISERROR($V8),"",OFFSET('Smelter Look-up'!$C$4,$V8-4,0)&amp;"")</f>
        <v>Hunan Brunp Recycling Technology Co., Ltd.</v>
      </c>
      <c r="S8" s="155" t="str">
        <f t="shared" ca="1" si="0"/>
        <v>CN</v>
      </c>
      <c r="T8" s="155" t="str">
        <f ca="1">IF(B8="","",IF(ISERROR(MATCH($J8,SorP!$B$1:$B$6226,0)),"",INDIRECT("'SorP'!$A$"&amp;MATCH($S8&amp;$J8,SorP!C:C,0))))</f>
        <v>CN-HN</v>
      </c>
      <c r="U8" s="168"/>
      <c r="V8" s="169">
        <f ca="1">IF(C8="",NA(),MATCH($B8&amp;$C8,'Smelter Look-up'!$J:$J,0))</f>
        <v>393</v>
      </c>
      <c r="X8" s="170">
        <f t="shared" ca="1" si="1"/>
        <v>0</v>
      </c>
      <c r="AB8" s="314" t="str">
        <f t="shared" ca="1" si="2"/>
        <v>Nickel</v>
      </c>
    </row>
    <row r="9" spans="1:34" s="170" customFormat="1" ht="20">
      <c r="A9" s="484" t="s">
        <v>18879</v>
      </c>
      <c r="B9" s="304" t="str">
        <f ca="1">IF(LEN(A9)=0,"",INDEX('Smelter Look-up'!$A:$A,MATCH($A9,'Smelter Look-up'!$E:$E,0)))</f>
        <v>Nickel</v>
      </c>
      <c r="C9" s="152" t="str">
        <f ca="1">IF(LEN(A9)=0,"",INDEX('Smelter Look-up'!$C:$C,MATCH($A9,'Smelter Look-up'!$E:$E,0)))</f>
        <v>Guangdong Jiana Energy Technology Co., Ltd.</v>
      </c>
      <c r="D9" s="149"/>
      <c r="E9" s="149" t="str">
        <f ca="1">IF(ISERROR($V9),"",OFFSET('Smelter Look-up'!$D$4,$V9-4,0)&amp;"")</f>
        <v>CHINA</v>
      </c>
      <c r="F9" s="149" t="str">
        <f ca="1">IF(ISERROR($V9),"",OFFSET('Smelter Look-up'!$E$4,$V9-4,0))</f>
        <v>CID004526</v>
      </c>
      <c r="G9" s="149" t="str">
        <f ca="1">IF(C9=$X$4,"Enter smelter details",IF(ISERROR($V9),"",OFFSET('Smelter Look-up'!$F$4,$V9-4,0)))</f>
        <v>RMI</v>
      </c>
      <c r="H9" s="206">
        <f ca="1">IF(ISERROR($V9),"",OFFSET('Smelter Look-up'!$G$4,$V9-4,0))</f>
        <v>0</v>
      </c>
      <c r="I9" s="207" t="str">
        <f ca="1">IF(ISERROR($V9),"",OFFSET('Smelter Look-up'!$H$4,$V9-4,0))</f>
        <v>Guangzhou</v>
      </c>
      <c r="J9" s="207" t="str">
        <f ca="1">IF(ISERROR($V9),"",OFFSET('Smelter Look-up'!$I$4,$V9-4,0))</f>
        <v>Guangdong Sheng</v>
      </c>
      <c r="K9" s="150"/>
      <c r="L9" s="150"/>
      <c r="M9" s="150"/>
      <c r="N9" s="150"/>
      <c r="O9" s="150"/>
      <c r="P9" s="209"/>
      <c r="Q9" s="151"/>
      <c r="R9" s="149" t="str">
        <f ca="1">IF(ISERROR($V9),"",OFFSET('Smelter Look-up'!$C$4,$V9-4,0)&amp;"")</f>
        <v>Guangdong Jiana Energy Technology Co., Ltd.</v>
      </c>
      <c r="S9" s="155" t="str">
        <f t="shared" ca="1" si="0"/>
        <v>CN</v>
      </c>
      <c r="T9" s="155" t="str">
        <f ca="1">IF(B9="","",IF(ISERROR(MATCH($J9,SorP!$B$1:$B$6226,0)),"",INDIRECT("'SorP'!$A$"&amp;MATCH($S9&amp;$J9,SorP!C:C,0))))</f>
        <v>CN-GD</v>
      </c>
      <c r="U9" s="168"/>
      <c r="V9" s="169">
        <f ca="1">IF(C9="",NA(),MATCH($B9&amp;$C9,'Smelter Look-up'!$J:$J,0))</f>
        <v>386</v>
      </c>
      <c r="X9" s="170">
        <f t="shared" ca="1" si="1"/>
        <v>0</v>
      </c>
      <c r="AB9" s="314" t="str">
        <f t="shared" ca="1" si="2"/>
        <v>Nickel</v>
      </c>
    </row>
    <row r="10" spans="1:34" s="170" customFormat="1" ht="20">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
      <c r="A4" s="135" t="str">
        <f ca="1">Declaration!B8</f>
        <v>Company Name (*):</v>
      </c>
      <c r="B4" s="356" t="str">
        <f>Declaration!D8</f>
        <v>E-tec Interconnect Asia Ltd. / E-tec Interconnect AG / EMC electro mechanical components GmbH</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Fabian Girolstein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f.girolstein@emc.de</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+496126939580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Fabian Girolstein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f.girolstein@emc.de</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45775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 ca="1">IF(H114=0,"","Click here to provide smelter information")</f>
        <v/>
      </c>
      <c r="E114" s="16" t="s">
        <v>15</v>
      </c>
      <c r="F114" s="84">
        <f>F39</f>
        <v>0</v>
      </c>
      <c r="G114" s="62">
        <f ca="1">IF(AND(COUNTIF(SmelterIdetifiedForMetal,A114)&gt;0,COUNTIF('Smelter List'!AB$5:AB$2504,A114)&gt;0),0,1)</f>
        <v>1</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Fabian Girolstein</cp:lastModifiedBy>
  <cp:revision/>
  <dcterms:created xsi:type="dcterms:W3CDTF">2010-06-21T21:00:23Z</dcterms:created>
  <dcterms:modified xsi:type="dcterms:W3CDTF">2025-05-13T09:31:25Z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